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860" firstSheet="9" activeTab="11"/>
  </bookViews>
  <sheets>
    <sheet name="Daftar Akun" sheetId="1" r:id="rId1"/>
    <sheet name="NS AWAL" sheetId="2" r:id="rId2"/>
    <sheet name="Jurnal Umum" sheetId="3" r:id="rId3"/>
    <sheet name="aktiva lancar" sheetId="4" r:id="rId4"/>
    <sheet name="Aktiva Tetap" sheetId="5" r:id="rId5"/>
    <sheet name="Modal" sheetId="6" r:id="rId6"/>
    <sheet name="Kewajiban Lancar" sheetId="7" r:id="rId7"/>
    <sheet name="Pendapatan Pemasangan" sheetId="8" r:id="rId8"/>
    <sheet name="Biaya" sheetId="9" r:id="rId9"/>
    <sheet name="Neraca Saldo" sheetId="10" r:id="rId10"/>
    <sheet name="AJP" sheetId="11" r:id="rId11"/>
    <sheet name="Neraca Lajur" sheetId="12" r:id="rId12"/>
    <sheet name="Laba Rugi" sheetId="13" r:id="rId13"/>
    <sheet name="Neraca" sheetId="14" r:id="rId14"/>
    <sheet name="Perubahan Modal" sheetId="15" r:id="rId15"/>
    <sheet name="Jurnal Penutup" sheetId="16" r:id="rId16"/>
    <sheet name="NS Setelah Penutupan" sheetId="17" r:id="rId17"/>
  </sheets>
  <definedNames>
    <definedName name="Akun">'Daftar Akun'!$A$2:$B$29</definedName>
    <definedName name="CRITERIA" localSheetId="3">'aktiva lancar'!$E$55:$E$56</definedName>
    <definedName name="CRITERIA" localSheetId="4">'Aktiva Tetap'!$E$3:$E$4</definedName>
    <definedName name="CRITERIA" localSheetId="8">'Biaya'!$E$53:$E$54</definedName>
    <definedName name="CRITERIA" localSheetId="6">'Kewajiban Lancar'!$G$3:$G$4</definedName>
    <definedName name="CRITERIA" localSheetId="5">'Modal'!$G$3:$G$4</definedName>
    <definedName name="CRITERIA" localSheetId="7">'Pendapatan Pemasangan'!$E$3:$E$4</definedName>
    <definedName name="EXTRACT" localSheetId="3">'aktiva lancar'!$A$57:$E$57</definedName>
    <definedName name="EXTRACT" localSheetId="4">'Aktiva Tetap'!$A$5:$E$5</definedName>
    <definedName name="EXTRACT" localSheetId="8">'Biaya'!$A$55:$E$55</definedName>
    <definedName name="EXTRACT" localSheetId="6">'Kewajiban Lancar'!$C$5:$G$5</definedName>
    <definedName name="EXTRACT" localSheetId="5">'Modal'!$C$5:$G$5</definedName>
    <definedName name="EXTRACT" localSheetId="7">'Pendapatan Pemasangan'!$A$5:$E$5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G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<sst xmlns="http://schemas.openxmlformats.org/spreadsheetml/2006/main" count="524" uniqueCount="117">
  <si>
    <t>NO REK.</t>
  </si>
  <si>
    <t>Keterangan</t>
  </si>
  <si>
    <t>Golongan</t>
  </si>
  <si>
    <t>Kas</t>
  </si>
  <si>
    <t>Bank BNI</t>
  </si>
  <si>
    <t>Piutang Usaha</t>
  </si>
  <si>
    <t>Piutang Karyawan</t>
  </si>
  <si>
    <t>Persediaan Barang</t>
  </si>
  <si>
    <t>Tanah</t>
  </si>
  <si>
    <t>Gedung</t>
  </si>
  <si>
    <t>Akumulasi Penyusutan Gedung</t>
  </si>
  <si>
    <t>Peralatan Kantor</t>
  </si>
  <si>
    <t>Akumulasi Penyusutan Peralatan Kantor</t>
  </si>
  <si>
    <t>Kendaraan</t>
  </si>
  <si>
    <t>Akumulasi Penyusutan Kendaraan</t>
  </si>
  <si>
    <t>Utang Usaha</t>
  </si>
  <si>
    <t>Utang Gaji</t>
  </si>
  <si>
    <t>Pendapatan Diterima Dimuka</t>
  </si>
  <si>
    <t>Utang Bank Mandiri</t>
  </si>
  <si>
    <t>Modal Heri</t>
  </si>
  <si>
    <t>Prive Heri</t>
  </si>
  <si>
    <t>Pendapatan Pemasangan</t>
  </si>
  <si>
    <t>Biaya GAJI</t>
  </si>
  <si>
    <t>Biiaya Pemasaran</t>
  </si>
  <si>
    <t>Biaya Transportasi</t>
  </si>
  <si>
    <t>Biaya Telepon</t>
  </si>
  <si>
    <t>Biaya Listrik</t>
  </si>
  <si>
    <t>Biaya Konsumsi</t>
  </si>
  <si>
    <t>Biaya Perawatan Aktiva</t>
  </si>
  <si>
    <t>Biaya Pemakaian Persediaan</t>
  </si>
  <si>
    <t>Biaya Depresiasi</t>
  </si>
  <si>
    <t>Aktiva Lancar</t>
  </si>
  <si>
    <t>Aktiva Tetap</t>
  </si>
  <si>
    <t>Akumulasi Depresiasi</t>
  </si>
  <si>
    <t>Kewajiban Lancar</t>
  </si>
  <si>
    <t>Kewajiban Jangka Panjang</t>
  </si>
  <si>
    <t>Modal</t>
  </si>
  <si>
    <t>Pendapatan</t>
  </si>
  <si>
    <t>Biaya</t>
  </si>
  <si>
    <t>Periode 1 Oktober 2008</t>
  </si>
  <si>
    <t>Saldo</t>
  </si>
  <si>
    <t>Debet</t>
  </si>
  <si>
    <t>Kredit</t>
  </si>
  <si>
    <t>TOTAL</t>
  </si>
  <si>
    <t>Cv HERI ELEKTRIKAL</t>
  </si>
  <si>
    <t>JURNAL UMUM</t>
  </si>
  <si>
    <t>PERIODE 31 DESEMBER 2008</t>
  </si>
  <si>
    <t>Tanggal</t>
  </si>
  <si>
    <t>No Rek</t>
  </si>
  <si>
    <t>BUKU BESAR</t>
  </si>
  <si>
    <t>KAS</t>
  </si>
  <si>
    <t>01-Des-08</t>
  </si>
  <si>
    <t>08-Des-08</t>
  </si>
  <si>
    <t>09-Des-08</t>
  </si>
  <si>
    <t>12-Des-08</t>
  </si>
  <si>
    <t>18-Des-08</t>
  </si>
  <si>
    <t>19-Des-08</t>
  </si>
  <si>
    <t>20-Des-08</t>
  </si>
  <si>
    <t>24-Des-08</t>
  </si>
  <si>
    <t>26-Des-08</t>
  </si>
  <si>
    <t>28-Des-08</t>
  </si>
  <si>
    <t>03-Okt-08</t>
  </si>
  <si>
    <t>02-Okt-08</t>
  </si>
  <si>
    <t>06-Okt-08</t>
  </si>
  <si>
    <t>08-Okt-08</t>
  </si>
  <si>
    <t>13-Okt-08</t>
  </si>
  <si>
    <t>16-Okt-08</t>
  </si>
  <si>
    <t>17-Okt-08</t>
  </si>
  <si>
    <t>21-Okt-08</t>
  </si>
  <si>
    <t>25-Okt-08</t>
  </si>
  <si>
    <t>28-Okt-08</t>
  </si>
  <si>
    <t>CV HERI ELEKTRIKAL</t>
  </si>
  <si>
    <t>Hutang Usaha</t>
  </si>
  <si>
    <t>Biaya Gaji</t>
  </si>
  <si>
    <t>Biaya Pemasaran</t>
  </si>
  <si>
    <t>Jumlah</t>
  </si>
  <si>
    <t>Jurnal Penyesuaian</t>
  </si>
  <si>
    <t>Periode 31 Desember 2008</t>
  </si>
  <si>
    <t>31 Desember</t>
  </si>
  <si>
    <t>Neraca Lajur</t>
  </si>
  <si>
    <t>Nama Rekening</t>
  </si>
  <si>
    <t>Neraca Saldo</t>
  </si>
  <si>
    <t>Penyesuaian</t>
  </si>
  <si>
    <t>NS Setelah Penyesuaian</t>
  </si>
  <si>
    <t>Laba/Rugi</t>
  </si>
  <si>
    <t>Neraca</t>
  </si>
  <si>
    <t>Per 31 Desember 2008</t>
  </si>
  <si>
    <t>Laporan Laba/Rugi</t>
  </si>
  <si>
    <t>Biaya:</t>
  </si>
  <si>
    <t>Pendapatan:</t>
  </si>
  <si>
    <t>Total Biaya</t>
  </si>
  <si>
    <t>Laba Bersih</t>
  </si>
  <si>
    <t>Laporan Neraca</t>
  </si>
  <si>
    <t>Akumulasi Depresiasi Gedung</t>
  </si>
  <si>
    <t>Akumulasi Depresiasi Peralatan Kantor</t>
  </si>
  <si>
    <t>Akumulasi Depresiasi Kendaraan</t>
  </si>
  <si>
    <t>Aktiva Lancar:</t>
  </si>
  <si>
    <t>Total Aktiva</t>
  </si>
  <si>
    <t>Aktiva</t>
  </si>
  <si>
    <t>Pasiva</t>
  </si>
  <si>
    <t>Hutang Bank Mandiri</t>
  </si>
  <si>
    <t>Total Pasiva</t>
  </si>
  <si>
    <t>Kewajiban Lancar:</t>
  </si>
  <si>
    <t>Kewajiban Jangka Panjang:</t>
  </si>
  <si>
    <t>Modal:</t>
  </si>
  <si>
    <t>Laporan Perubahan Modal</t>
  </si>
  <si>
    <t>Modal 1 Oktober 2008</t>
  </si>
  <si>
    <t>Modal 31 Desember 2008</t>
  </si>
  <si>
    <t>Jurnal Penutup</t>
  </si>
  <si>
    <t>Neraca Saldo Setelah Penutup</t>
  </si>
  <si>
    <t>Laba Rugi</t>
  </si>
  <si>
    <t>(menutup pendapatan dan biaya)</t>
  </si>
  <si>
    <t>(menutup Laba Rugi)</t>
  </si>
  <si>
    <t>(menutup Prive Heri)</t>
  </si>
  <si>
    <t>No Rek.</t>
  </si>
  <si>
    <t>Total</t>
  </si>
  <si>
    <t>Neraca Saldo Awal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</si>
</sst>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Rp-421]* #,##0.00_);_([$Rp-421]* \(#,##0.00\);_([$Rp-421]* &quot;-&quot;??_);_(@_)"/>
    <numFmt numFmtId="165" formatCode="[$-409]dddd\,\ mmmm\ dd\,\ yyyy"/>
    <numFmt numFmtId="166" formatCode="[$-409]d\-mmm\-yy;@"/>
    <numFmt numFmtId="167" formatCode="[$-409]mmmm\ d\,\ yyyy;@"/>
    <numFmt numFmtId="168" formatCode="[$-409]dd\-mmm\-yy;@"/>
    <numFmt numFmtId="169" formatCode="mm/dd/yy;@"/>
    <numFmt numFmtId="170" formatCode="m/d/yy;@"/>
    <numFmt numFmtId="171" formatCode="[$-409]d\-mmm\-yyyy;@"/>
    <numFmt numFmtId="172" formatCode="[$-409]d\-mmm;@"/>
  </numFmts>
  <fonts count="7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sz val="14"/>
      <name val="Book Antiqua"/>
      <family val="1"/>
    </font>
    <font>
      <b/>
      <sz val="14"/>
      <name val="Comic Sans MS"/>
      <family val="4"/>
    </font>
    <font>
      <b/>
      <sz val="12"/>
      <name val="Arial"/>
      <family val="2"/>
    </font>
    <font>
      <b/>
      <sz val="12"/>
      <name val="Arial Rounded MT Bold"/>
      <family val="2"/>
    </font>
    <font>
      <sz val="12"/>
      <name val="Arial"/>
      <family val="2"/>
    </font>
    <font>
      <b/>
      <sz val="13"/>
      <name val="Tw Cen MT Condensed Extra Bold"/>
      <family val="2"/>
    </font>
    <font>
      <b/>
      <sz val="13.5"/>
      <name val="Arial Black"/>
      <family val="2"/>
    </font>
    <font>
      <sz val="13.5"/>
      <name val="Arial Black"/>
      <family val="2"/>
    </font>
    <font>
      <b/>
      <sz val="12"/>
      <name val="Bodoni MT Black"/>
      <family val="1"/>
    </font>
    <font>
      <b/>
      <sz val="12"/>
      <name val="Perpetua Titling MT"/>
      <family val="1"/>
    </font>
    <font>
      <b/>
      <sz val="12"/>
      <name val="Microsoft Sans Serif"/>
      <family val="2"/>
    </font>
    <font>
      <sz val="11"/>
      <name val="Elephant"/>
      <family val="1"/>
    </font>
    <font>
      <b/>
      <sz val="12"/>
      <name val="Arial Black"/>
      <family val="2"/>
    </font>
    <font>
      <b/>
      <sz val="14"/>
      <name val="Gill Sans Ultra Bold"/>
      <family val="2"/>
    </font>
    <font>
      <b/>
      <sz val="11"/>
      <name val="Elephant"/>
      <family val="1"/>
    </font>
    <font>
      <sz val="11"/>
      <name val="Arial"/>
      <family val="2"/>
    </font>
    <font>
      <sz val="12"/>
      <name val="Bodoni MT Black"/>
      <family val="1"/>
    </font>
    <font>
      <b/>
      <sz val="12"/>
      <name val="Bookman Old Style"/>
      <family val="1"/>
    </font>
    <font>
      <b/>
      <sz val="14"/>
      <name val="Arial Rounded MT Bold"/>
      <family val="2"/>
    </font>
    <font>
      <sz val="12"/>
      <name val="Elephant"/>
      <family val="1"/>
    </font>
    <font>
      <b/>
      <sz val="12"/>
      <name val="Elephant"/>
      <family val="1"/>
    </font>
    <font>
      <b/>
      <sz val="14"/>
      <name val="Bodoni MT Black"/>
      <family val="1"/>
    </font>
    <font>
      <sz val="12"/>
      <name val="Arial Rounded MT Bold"/>
      <family val="2"/>
    </font>
    <font>
      <sz val="12"/>
      <name val="Bookman Old Style"/>
      <family val="1"/>
    </font>
    <font>
      <b/>
      <sz val="13"/>
      <name val="Bookman Old Style"/>
      <family val="1"/>
    </font>
    <font>
      <sz val="13"/>
      <name val="Bookman Old Style"/>
      <family val="1"/>
    </font>
    <font>
      <b/>
      <sz val="13.5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0"/>
      <name val="Bodoni MT Black"/>
      <family val="1"/>
    </font>
    <font>
      <b/>
      <sz val="14"/>
      <color indexed="62"/>
      <name val="Arial"/>
      <family val="2"/>
    </font>
    <font>
      <b/>
      <sz val="13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9" tint="-0.4999699890613556"/>
      <name val="Bodoni MT Black"/>
      <family val="1"/>
    </font>
    <font>
      <b/>
      <sz val="14"/>
      <color theme="4" tint="-0.24997000396251678"/>
      <name val="Arial"/>
      <family val="2"/>
    </font>
    <font>
      <b/>
      <sz val="13"/>
      <color theme="7"/>
      <name val="Arial"/>
      <family val="2"/>
    </font>
    <font>
      <b/>
      <sz val="8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66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3" tint="0.3999800086021423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9" fontId="0" fillId="0" borderId="10" xfId="0" applyNumberFormat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14" fontId="2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164" fontId="12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6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4" fontId="12" fillId="0" borderId="0" xfId="0" applyNumberFormat="1" applyFont="1" applyAlignment="1">
      <alignment/>
    </xf>
    <xf numFmtId="0" fontId="0" fillId="0" borderId="0" xfId="0" applyFill="1" applyAlignment="1">
      <alignment/>
    </xf>
    <xf numFmtId="0" fontId="34" fillId="20" borderId="12" xfId="0" applyFont="1" applyFill="1" applyBorder="1" applyAlignment="1">
      <alignment/>
    </xf>
    <xf numFmtId="0" fontId="34" fillId="20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/>
    </xf>
    <xf numFmtId="0" fontId="32" fillId="33" borderId="13" xfId="0" applyFont="1" applyFill="1" applyBorder="1" applyAlignment="1">
      <alignment horizontal="center"/>
    </xf>
    <xf numFmtId="0" fontId="33" fillId="33" borderId="14" xfId="0" applyFont="1" applyFill="1" applyBorder="1" applyAlignment="1">
      <alignment/>
    </xf>
    <xf numFmtId="0" fontId="32" fillId="33" borderId="12" xfId="0" applyFont="1" applyFill="1" applyBorder="1" applyAlignment="1">
      <alignment horizontal="center"/>
    </xf>
    <xf numFmtId="164" fontId="25" fillId="33" borderId="12" xfId="0" applyNumberFormat="1" applyFont="1" applyFill="1" applyBorder="1" applyAlignment="1">
      <alignment/>
    </xf>
    <xf numFmtId="0" fontId="72" fillId="0" borderId="0" xfId="0" applyFont="1" applyAlignment="1">
      <alignment/>
    </xf>
    <xf numFmtId="0" fontId="25" fillId="34" borderId="12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164" fontId="25" fillId="34" borderId="12" xfId="0" applyNumberFormat="1" applyFont="1" applyFill="1" applyBorder="1" applyAlignment="1">
      <alignment/>
    </xf>
    <xf numFmtId="0" fontId="10" fillId="35" borderId="12" xfId="0" applyFont="1" applyFill="1" applyBorder="1" applyAlignment="1">
      <alignment horizontal="center"/>
    </xf>
    <xf numFmtId="164" fontId="12" fillId="36" borderId="12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0" fillId="36" borderId="12" xfId="0" applyFont="1" applyFill="1" applyBorder="1" applyAlignment="1">
      <alignment horizontal="center"/>
    </xf>
    <xf numFmtId="0" fontId="12" fillId="37" borderId="17" xfId="0" applyFont="1" applyFill="1" applyBorder="1" applyAlignment="1">
      <alignment/>
    </xf>
    <xf numFmtId="164" fontId="12" fillId="37" borderId="17" xfId="0" applyNumberFormat="1" applyFont="1" applyFill="1" applyBorder="1" applyAlignment="1">
      <alignment/>
    </xf>
    <xf numFmtId="168" fontId="12" fillId="38" borderId="17" xfId="0" applyNumberFormat="1" applyFont="1" applyFill="1" applyBorder="1" applyAlignment="1">
      <alignment horizontal="center"/>
    </xf>
    <xf numFmtId="0" fontId="12" fillId="38" borderId="17" xfId="0" applyFont="1" applyFill="1" applyBorder="1" applyAlignment="1">
      <alignment/>
    </xf>
    <xf numFmtId="164" fontId="12" fillId="38" borderId="17" xfId="0" applyNumberFormat="1" applyFont="1" applyFill="1" applyBorder="1" applyAlignment="1">
      <alignment/>
    </xf>
    <xf numFmtId="0" fontId="12" fillId="39" borderId="14" xfId="0" applyFont="1" applyFill="1" applyBorder="1" applyAlignment="1">
      <alignment/>
    </xf>
    <xf numFmtId="0" fontId="12" fillId="37" borderId="14" xfId="0" applyFont="1" applyFill="1" applyBorder="1" applyAlignment="1">
      <alignment/>
    </xf>
    <xf numFmtId="169" fontId="12" fillId="39" borderId="18" xfId="0" applyNumberFormat="1" applyFont="1" applyFill="1" applyBorder="1" applyAlignment="1">
      <alignment horizontal="center"/>
    </xf>
    <xf numFmtId="0" fontId="12" fillId="37" borderId="18" xfId="0" applyFont="1" applyFill="1" applyBorder="1" applyAlignment="1">
      <alignment/>
    </xf>
    <xf numFmtId="0" fontId="12" fillId="39" borderId="18" xfId="0" applyFont="1" applyFill="1" applyBorder="1" applyAlignment="1">
      <alignment/>
    </xf>
    <xf numFmtId="164" fontId="12" fillId="37" borderId="18" xfId="0" applyNumberFormat="1" applyFont="1" applyFill="1" applyBorder="1" applyAlignment="1">
      <alignment/>
    </xf>
    <xf numFmtId="164" fontId="12" fillId="39" borderId="18" xfId="0" applyNumberFormat="1" applyFont="1" applyFill="1" applyBorder="1" applyAlignment="1">
      <alignment/>
    </xf>
    <xf numFmtId="168" fontId="12" fillId="38" borderId="18" xfId="0" applyNumberFormat="1" applyFont="1" applyFill="1" applyBorder="1" applyAlignment="1">
      <alignment horizontal="center"/>
    </xf>
    <xf numFmtId="0" fontId="12" fillId="38" borderId="18" xfId="0" applyFont="1" applyFill="1" applyBorder="1" applyAlignment="1">
      <alignment/>
    </xf>
    <xf numFmtId="164" fontId="12" fillId="38" borderId="18" xfId="0" applyNumberFormat="1" applyFont="1" applyFill="1" applyBorder="1" applyAlignment="1">
      <alignment/>
    </xf>
    <xf numFmtId="166" fontId="31" fillId="40" borderId="18" xfId="0" applyNumberFormat="1" applyFont="1" applyFill="1" applyBorder="1" applyAlignment="1">
      <alignment horizontal="center"/>
    </xf>
    <xf numFmtId="0" fontId="31" fillId="41" borderId="18" xfId="0" applyFont="1" applyFill="1" applyBorder="1" applyAlignment="1">
      <alignment/>
    </xf>
    <xf numFmtId="0" fontId="31" fillId="40" borderId="18" xfId="0" applyFont="1" applyFill="1" applyBorder="1" applyAlignment="1">
      <alignment/>
    </xf>
    <xf numFmtId="164" fontId="31" fillId="41" borderId="18" xfId="0" applyNumberFormat="1" applyFont="1" applyFill="1" applyBorder="1" applyAlignment="1">
      <alignment/>
    </xf>
    <xf numFmtId="164" fontId="31" fillId="40" borderId="18" xfId="0" applyNumberFormat="1" applyFont="1" applyFill="1" applyBorder="1" applyAlignment="1">
      <alignment/>
    </xf>
    <xf numFmtId="168" fontId="31" fillId="40" borderId="19" xfId="0" applyNumberFormat="1" applyFont="1" applyFill="1" applyBorder="1" applyAlignment="1">
      <alignment horizontal="center"/>
    </xf>
    <xf numFmtId="0" fontId="31" fillId="41" borderId="19" xfId="0" applyFont="1" applyFill="1" applyBorder="1" applyAlignment="1">
      <alignment/>
    </xf>
    <xf numFmtId="0" fontId="31" fillId="40" borderId="19" xfId="0" applyFont="1" applyFill="1" applyBorder="1" applyAlignment="1">
      <alignment/>
    </xf>
    <xf numFmtId="164" fontId="31" fillId="41" borderId="19" xfId="0" applyNumberFormat="1" applyFont="1" applyFill="1" applyBorder="1" applyAlignment="1">
      <alignment/>
    </xf>
    <xf numFmtId="164" fontId="31" fillId="40" borderId="19" xfId="0" applyNumberFormat="1" applyFont="1" applyFill="1" applyBorder="1" applyAlignment="1">
      <alignment/>
    </xf>
    <xf numFmtId="169" fontId="31" fillId="40" borderId="19" xfId="0" applyNumberFormat="1" applyFont="1" applyFill="1" applyBorder="1" applyAlignment="1">
      <alignment horizontal="center"/>
    </xf>
    <xf numFmtId="169" fontId="31" fillId="40" borderId="20" xfId="0" applyNumberFormat="1" applyFont="1" applyFill="1" applyBorder="1" applyAlignment="1">
      <alignment horizontal="center"/>
    </xf>
    <xf numFmtId="0" fontId="31" fillId="41" borderId="20" xfId="0" applyFont="1" applyFill="1" applyBorder="1" applyAlignment="1">
      <alignment/>
    </xf>
    <xf numFmtId="0" fontId="31" fillId="40" borderId="20" xfId="0" applyFont="1" applyFill="1" applyBorder="1" applyAlignment="1">
      <alignment/>
    </xf>
    <xf numFmtId="164" fontId="31" fillId="41" borderId="20" xfId="0" applyNumberFormat="1" applyFont="1" applyFill="1" applyBorder="1" applyAlignment="1">
      <alignment/>
    </xf>
    <xf numFmtId="164" fontId="31" fillId="40" borderId="20" xfId="0" applyNumberFormat="1" applyFont="1" applyFill="1" applyBorder="1" applyAlignment="1">
      <alignment/>
    </xf>
    <xf numFmtId="0" fontId="25" fillId="19" borderId="18" xfId="0" applyFont="1" applyFill="1" applyBorder="1" applyAlignment="1">
      <alignment horizontal="center"/>
    </xf>
    <xf numFmtId="0" fontId="25" fillId="19" borderId="18" xfId="0" applyFont="1" applyFill="1" applyBorder="1" applyAlignment="1">
      <alignment/>
    </xf>
    <xf numFmtId="0" fontId="25" fillId="19" borderId="19" xfId="0" applyFont="1" applyFill="1" applyBorder="1" applyAlignment="1">
      <alignment horizontal="center"/>
    </xf>
    <xf numFmtId="0" fontId="25" fillId="19" borderId="19" xfId="0" applyFont="1" applyFill="1" applyBorder="1" applyAlignment="1">
      <alignment/>
    </xf>
    <xf numFmtId="0" fontId="25" fillId="19" borderId="20" xfId="0" applyFont="1" applyFill="1" applyBorder="1" applyAlignment="1">
      <alignment horizontal="center"/>
    </xf>
    <xf numFmtId="0" fontId="25" fillId="19" borderId="20" xfId="0" applyFont="1" applyFill="1" applyBorder="1" applyAlignment="1">
      <alignment/>
    </xf>
    <xf numFmtId="0" fontId="31" fillId="17" borderId="18" xfId="0" applyFont="1" applyFill="1" applyBorder="1" applyAlignment="1">
      <alignment horizontal="center"/>
    </xf>
    <xf numFmtId="0" fontId="31" fillId="42" borderId="18" xfId="0" applyFont="1" applyFill="1" applyBorder="1" applyAlignment="1">
      <alignment/>
    </xf>
    <xf numFmtId="164" fontId="31" fillId="42" borderId="18" xfId="0" applyNumberFormat="1" applyFont="1" applyFill="1" applyBorder="1" applyAlignment="1">
      <alignment/>
    </xf>
    <xf numFmtId="0" fontId="31" fillId="17" borderId="19" xfId="0" applyFont="1" applyFill="1" applyBorder="1" applyAlignment="1">
      <alignment horizontal="center"/>
    </xf>
    <xf numFmtId="0" fontId="31" fillId="42" borderId="19" xfId="0" applyFont="1" applyFill="1" applyBorder="1" applyAlignment="1">
      <alignment/>
    </xf>
    <xf numFmtId="164" fontId="31" fillId="42" borderId="19" xfId="0" applyNumberFormat="1" applyFont="1" applyFill="1" applyBorder="1" applyAlignment="1">
      <alignment/>
    </xf>
    <xf numFmtId="0" fontId="31" fillId="17" borderId="20" xfId="0" applyFont="1" applyFill="1" applyBorder="1" applyAlignment="1">
      <alignment horizontal="center"/>
    </xf>
    <xf numFmtId="0" fontId="31" fillId="42" borderId="20" xfId="0" applyFont="1" applyFill="1" applyBorder="1" applyAlignment="1">
      <alignment/>
    </xf>
    <xf numFmtId="164" fontId="31" fillId="42" borderId="20" xfId="0" applyNumberFormat="1" applyFont="1" applyFill="1" applyBorder="1" applyAlignment="1">
      <alignment/>
    </xf>
    <xf numFmtId="168" fontId="12" fillId="11" borderId="18" xfId="0" applyNumberFormat="1" applyFont="1" applyFill="1" applyBorder="1" applyAlignment="1">
      <alignment horizontal="center"/>
    </xf>
    <xf numFmtId="0" fontId="12" fillId="39" borderId="18" xfId="0" applyFont="1" applyFill="1" applyBorder="1" applyAlignment="1">
      <alignment horizontal="center"/>
    </xf>
    <xf numFmtId="0" fontId="12" fillId="11" borderId="18" xfId="0" applyFont="1" applyFill="1" applyBorder="1" applyAlignment="1">
      <alignment/>
    </xf>
    <xf numFmtId="164" fontId="12" fillId="11" borderId="18" xfId="0" applyNumberFormat="1" applyFont="1" applyFill="1" applyBorder="1" applyAlignment="1">
      <alignment/>
    </xf>
    <xf numFmtId="168" fontId="12" fillId="11" borderId="19" xfId="0" applyNumberFormat="1" applyFont="1" applyFill="1" applyBorder="1" applyAlignment="1">
      <alignment horizontal="center"/>
    </xf>
    <xf numFmtId="0" fontId="12" fillId="39" borderId="19" xfId="0" applyFont="1" applyFill="1" applyBorder="1" applyAlignment="1">
      <alignment horizontal="center"/>
    </xf>
    <xf numFmtId="0" fontId="12" fillId="11" borderId="19" xfId="0" applyFont="1" applyFill="1" applyBorder="1" applyAlignment="1">
      <alignment/>
    </xf>
    <xf numFmtId="164" fontId="12" fillId="39" borderId="19" xfId="0" applyNumberFormat="1" applyFont="1" applyFill="1" applyBorder="1" applyAlignment="1">
      <alignment/>
    </xf>
    <xf numFmtId="164" fontId="12" fillId="11" borderId="19" xfId="0" applyNumberFormat="1" applyFont="1" applyFill="1" applyBorder="1" applyAlignment="1">
      <alignment/>
    </xf>
    <xf numFmtId="169" fontId="12" fillId="11" borderId="19" xfId="0" applyNumberFormat="1" applyFont="1" applyFill="1" applyBorder="1" applyAlignment="1">
      <alignment horizontal="center"/>
    </xf>
    <xf numFmtId="169" fontId="12" fillId="11" borderId="20" xfId="0" applyNumberFormat="1" applyFont="1" applyFill="1" applyBorder="1" applyAlignment="1">
      <alignment horizontal="center"/>
    </xf>
    <xf numFmtId="0" fontId="12" fillId="39" borderId="20" xfId="0" applyFont="1" applyFill="1" applyBorder="1" applyAlignment="1">
      <alignment horizontal="center"/>
    </xf>
    <xf numFmtId="0" fontId="12" fillId="11" borderId="20" xfId="0" applyFont="1" applyFill="1" applyBorder="1" applyAlignment="1">
      <alignment/>
    </xf>
    <xf numFmtId="164" fontId="12" fillId="39" borderId="20" xfId="0" applyNumberFormat="1" applyFont="1" applyFill="1" applyBorder="1" applyAlignment="1">
      <alignment/>
    </xf>
    <xf numFmtId="164" fontId="12" fillId="11" borderId="20" xfId="0" applyNumberFormat="1" applyFont="1" applyFill="1" applyBorder="1" applyAlignment="1">
      <alignment/>
    </xf>
    <xf numFmtId="168" fontId="12" fillId="25" borderId="18" xfId="0" applyNumberFormat="1" applyFont="1" applyFill="1" applyBorder="1" applyAlignment="1">
      <alignment horizontal="center"/>
    </xf>
    <xf numFmtId="0" fontId="12" fillId="41" borderId="18" xfId="0" applyFont="1" applyFill="1" applyBorder="1" applyAlignment="1">
      <alignment/>
    </xf>
    <xf numFmtId="0" fontId="12" fillId="25" borderId="18" xfId="0" applyFont="1" applyFill="1" applyBorder="1" applyAlignment="1">
      <alignment/>
    </xf>
    <xf numFmtId="164" fontId="12" fillId="41" borderId="18" xfId="0" applyNumberFormat="1" applyFont="1" applyFill="1" applyBorder="1" applyAlignment="1">
      <alignment/>
    </xf>
    <xf numFmtId="164" fontId="12" fillId="25" borderId="18" xfId="0" applyNumberFormat="1" applyFont="1" applyFill="1" applyBorder="1" applyAlignment="1">
      <alignment/>
    </xf>
    <xf numFmtId="168" fontId="12" fillId="25" borderId="19" xfId="0" applyNumberFormat="1" applyFont="1" applyFill="1" applyBorder="1" applyAlignment="1">
      <alignment horizontal="center"/>
    </xf>
    <xf numFmtId="0" fontId="12" fillId="41" borderId="19" xfId="0" applyFont="1" applyFill="1" applyBorder="1" applyAlignment="1">
      <alignment/>
    </xf>
    <xf numFmtId="0" fontId="12" fillId="25" borderId="19" xfId="0" applyFont="1" applyFill="1" applyBorder="1" applyAlignment="1">
      <alignment/>
    </xf>
    <xf numFmtId="164" fontId="12" fillId="41" borderId="19" xfId="0" applyNumberFormat="1" applyFont="1" applyFill="1" applyBorder="1" applyAlignment="1">
      <alignment/>
    </xf>
    <xf numFmtId="164" fontId="12" fillId="25" borderId="19" xfId="0" applyNumberFormat="1" applyFont="1" applyFill="1" applyBorder="1" applyAlignment="1">
      <alignment/>
    </xf>
    <xf numFmtId="168" fontId="12" fillId="25" borderId="20" xfId="0" applyNumberFormat="1" applyFont="1" applyFill="1" applyBorder="1" applyAlignment="1">
      <alignment horizontal="center"/>
    </xf>
    <xf numFmtId="0" fontId="12" fillId="41" borderId="20" xfId="0" applyFont="1" applyFill="1" applyBorder="1" applyAlignment="1">
      <alignment/>
    </xf>
    <xf numFmtId="0" fontId="12" fillId="25" borderId="20" xfId="0" applyFont="1" applyFill="1" applyBorder="1" applyAlignment="1">
      <alignment/>
    </xf>
    <xf numFmtId="164" fontId="12" fillId="41" borderId="20" xfId="0" applyNumberFormat="1" applyFont="1" applyFill="1" applyBorder="1" applyAlignment="1">
      <alignment/>
    </xf>
    <xf numFmtId="164" fontId="12" fillId="25" borderId="20" xfId="0" applyNumberFormat="1" applyFont="1" applyFill="1" applyBorder="1" applyAlignment="1">
      <alignment/>
    </xf>
    <xf numFmtId="0" fontId="13" fillId="17" borderId="0" xfId="0" applyFont="1" applyFill="1" applyAlignment="1">
      <alignment/>
    </xf>
    <xf numFmtId="0" fontId="12" fillId="17" borderId="0" xfId="0" applyFont="1" applyFill="1" applyAlignment="1">
      <alignment/>
    </xf>
    <xf numFmtId="0" fontId="0" fillId="17" borderId="0" xfId="0" applyFill="1" applyAlignment="1">
      <alignment/>
    </xf>
    <xf numFmtId="0" fontId="0" fillId="35" borderId="0" xfId="0" applyFill="1" applyAlignment="1">
      <alignment/>
    </xf>
    <xf numFmtId="164" fontId="0" fillId="35" borderId="0" xfId="0" applyNumberFormat="1" applyFill="1" applyBorder="1" applyAlignment="1">
      <alignment/>
    </xf>
    <xf numFmtId="164" fontId="0" fillId="35" borderId="0" xfId="0" applyNumberFormat="1" applyFill="1" applyAlignment="1">
      <alignment/>
    </xf>
    <xf numFmtId="0" fontId="13" fillId="43" borderId="21" xfId="0" applyFont="1" applyFill="1" applyBorder="1" applyAlignment="1">
      <alignment/>
    </xf>
    <xf numFmtId="164" fontId="2" fillId="43" borderId="16" xfId="0" applyNumberFormat="1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10" fillId="44" borderId="12" xfId="0" applyFont="1" applyFill="1" applyBorder="1" applyAlignment="1">
      <alignment horizontal="center"/>
    </xf>
    <xf numFmtId="164" fontId="12" fillId="44" borderId="12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44" borderId="12" xfId="0" applyNumberFormat="1" applyFont="1" applyFill="1" applyBorder="1" applyAlignment="1">
      <alignment/>
    </xf>
    <xf numFmtId="168" fontId="12" fillId="45" borderId="18" xfId="0" applyNumberFormat="1" applyFont="1" applyFill="1" applyBorder="1" applyAlignment="1">
      <alignment horizontal="center"/>
    </xf>
    <xf numFmtId="0" fontId="12" fillId="46" borderId="18" xfId="0" applyFont="1" applyFill="1" applyBorder="1" applyAlignment="1">
      <alignment/>
    </xf>
    <xf numFmtId="0" fontId="12" fillId="45" borderId="18" xfId="0" applyFont="1" applyFill="1" applyBorder="1" applyAlignment="1">
      <alignment/>
    </xf>
    <xf numFmtId="164" fontId="12" fillId="46" borderId="18" xfId="0" applyNumberFormat="1" applyFont="1" applyFill="1" applyBorder="1" applyAlignment="1">
      <alignment/>
    </xf>
    <xf numFmtId="164" fontId="12" fillId="45" borderId="18" xfId="0" applyNumberFormat="1" applyFont="1" applyFill="1" applyBorder="1" applyAlignment="1">
      <alignment/>
    </xf>
    <xf numFmtId="0" fontId="12" fillId="45" borderId="19" xfId="0" applyFont="1" applyFill="1" applyBorder="1" applyAlignment="1">
      <alignment/>
    </xf>
    <xf numFmtId="0" fontId="12" fillId="46" borderId="19" xfId="0" applyFont="1" applyFill="1" applyBorder="1" applyAlignment="1">
      <alignment/>
    </xf>
    <xf numFmtId="0" fontId="12" fillId="45" borderId="20" xfId="0" applyFont="1" applyFill="1" applyBorder="1" applyAlignment="1">
      <alignment/>
    </xf>
    <xf numFmtId="0" fontId="12" fillId="46" borderId="20" xfId="0" applyFont="1" applyFill="1" applyBorder="1" applyAlignment="1">
      <alignment/>
    </xf>
    <xf numFmtId="168" fontId="12" fillId="47" borderId="18" xfId="0" applyNumberFormat="1" applyFont="1" applyFill="1" applyBorder="1" applyAlignment="1">
      <alignment horizontal="center"/>
    </xf>
    <xf numFmtId="0" fontId="12" fillId="48" borderId="18" xfId="0" applyFont="1" applyFill="1" applyBorder="1" applyAlignment="1">
      <alignment/>
    </xf>
    <xf numFmtId="0" fontId="12" fillId="47" borderId="18" xfId="0" applyFont="1" applyFill="1" applyBorder="1" applyAlignment="1">
      <alignment/>
    </xf>
    <xf numFmtId="164" fontId="12" fillId="48" borderId="18" xfId="0" applyNumberFormat="1" applyFont="1" applyFill="1" applyBorder="1" applyAlignment="1">
      <alignment/>
    </xf>
    <xf numFmtId="164" fontId="12" fillId="47" borderId="18" xfId="0" applyNumberFormat="1" applyFont="1" applyFill="1" applyBorder="1" applyAlignment="1">
      <alignment/>
    </xf>
    <xf numFmtId="168" fontId="12" fillId="47" borderId="19" xfId="0" applyNumberFormat="1" applyFont="1" applyFill="1" applyBorder="1" applyAlignment="1">
      <alignment horizontal="center"/>
    </xf>
    <xf numFmtId="0" fontId="12" fillId="48" borderId="19" xfId="0" applyFont="1" applyFill="1" applyBorder="1" applyAlignment="1">
      <alignment/>
    </xf>
    <xf numFmtId="0" fontId="12" fillId="47" borderId="19" xfId="0" applyFont="1" applyFill="1" applyBorder="1" applyAlignment="1">
      <alignment/>
    </xf>
    <xf numFmtId="164" fontId="12" fillId="48" borderId="19" xfId="0" applyNumberFormat="1" applyFont="1" applyFill="1" applyBorder="1" applyAlignment="1">
      <alignment/>
    </xf>
    <xf numFmtId="164" fontId="12" fillId="47" borderId="19" xfId="0" applyNumberFormat="1" applyFont="1" applyFill="1" applyBorder="1" applyAlignment="1">
      <alignment/>
    </xf>
    <xf numFmtId="168" fontId="12" fillId="47" borderId="20" xfId="0" applyNumberFormat="1" applyFont="1" applyFill="1" applyBorder="1" applyAlignment="1">
      <alignment horizontal="center"/>
    </xf>
    <xf numFmtId="0" fontId="12" fillId="48" borderId="20" xfId="0" applyFont="1" applyFill="1" applyBorder="1" applyAlignment="1">
      <alignment/>
    </xf>
    <xf numFmtId="0" fontId="12" fillId="47" borderId="20" xfId="0" applyFont="1" applyFill="1" applyBorder="1" applyAlignment="1">
      <alignment/>
    </xf>
    <xf numFmtId="164" fontId="12" fillId="48" borderId="20" xfId="0" applyNumberFormat="1" applyFont="1" applyFill="1" applyBorder="1" applyAlignment="1">
      <alignment/>
    </xf>
    <xf numFmtId="164" fontId="12" fillId="47" borderId="20" xfId="0" applyNumberFormat="1" applyFont="1" applyFill="1" applyBorder="1" applyAlignment="1">
      <alignment/>
    </xf>
    <xf numFmtId="0" fontId="10" fillId="44" borderId="12" xfId="0" applyFont="1" applyFill="1" applyBorder="1" applyAlignment="1">
      <alignment horizontal="center"/>
    </xf>
    <xf numFmtId="0" fontId="12" fillId="44" borderId="15" xfId="0" applyFont="1" applyFill="1" applyBorder="1" applyAlignment="1">
      <alignment/>
    </xf>
    <xf numFmtId="0" fontId="12" fillId="44" borderId="21" xfId="0" applyFont="1" applyFill="1" applyBorder="1" applyAlignment="1">
      <alignment/>
    </xf>
    <xf numFmtId="168" fontId="12" fillId="49" borderId="18" xfId="0" applyNumberFormat="1" applyFont="1" applyFill="1" applyBorder="1" applyAlignment="1">
      <alignment horizontal="center"/>
    </xf>
    <xf numFmtId="0" fontId="12" fillId="50" borderId="18" xfId="0" applyFont="1" applyFill="1" applyBorder="1" applyAlignment="1">
      <alignment/>
    </xf>
    <xf numFmtId="0" fontId="12" fillId="49" borderId="18" xfId="0" applyFont="1" applyFill="1" applyBorder="1" applyAlignment="1">
      <alignment/>
    </xf>
    <xf numFmtId="164" fontId="12" fillId="50" borderId="18" xfId="0" applyNumberFormat="1" applyFont="1" applyFill="1" applyBorder="1" applyAlignment="1">
      <alignment/>
    </xf>
    <xf numFmtId="164" fontId="12" fillId="49" borderId="18" xfId="0" applyNumberFormat="1" applyFont="1" applyFill="1" applyBorder="1" applyAlignment="1">
      <alignment/>
    </xf>
    <xf numFmtId="0" fontId="12" fillId="49" borderId="19" xfId="0" applyFont="1" applyFill="1" applyBorder="1" applyAlignment="1">
      <alignment/>
    </xf>
    <xf numFmtId="0" fontId="12" fillId="50" borderId="19" xfId="0" applyFont="1" applyFill="1" applyBorder="1" applyAlignment="1">
      <alignment/>
    </xf>
    <xf numFmtId="0" fontId="12" fillId="49" borderId="20" xfId="0" applyFont="1" applyFill="1" applyBorder="1" applyAlignment="1">
      <alignment/>
    </xf>
    <xf numFmtId="0" fontId="12" fillId="50" borderId="20" xfId="0" applyFont="1" applyFill="1" applyBorder="1" applyAlignment="1">
      <alignment/>
    </xf>
    <xf numFmtId="0" fontId="0" fillId="51" borderId="22" xfId="0" applyFill="1" applyBorder="1" applyAlignment="1">
      <alignment/>
    </xf>
    <xf numFmtId="0" fontId="12" fillId="52" borderId="18" xfId="0" applyFont="1" applyFill="1" applyBorder="1" applyAlignment="1">
      <alignment/>
    </xf>
    <xf numFmtId="0" fontId="12" fillId="51" borderId="18" xfId="0" applyFont="1" applyFill="1" applyBorder="1" applyAlignment="1">
      <alignment/>
    </xf>
    <xf numFmtId="164" fontId="12" fillId="52" borderId="18" xfId="0" applyNumberFormat="1" applyFont="1" applyFill="1" applyBorder="1" applyAlignment="1">
      <alignment/>
    </xf>
    <xf numFmtId="164" fontId="12" fillId="51" borderId="18" xfId="0" applyNumberFormat="1" applyFont="1" applyFill="1" applyBorder="1" applyAlignment="1">
      <alignment/>
    </xf>
    <xf numFmtId="168" fontId="12" fillId="51" borderId="19" xfId="0" applyNumberFormat="1" applyFont="1" applyFill="1" applyBorder="1" applyAlignment="1">
      <alignment horizontal="center"/>
    </xf>
    <xf numFmtId="0" fontId="12" fillId="52" borderId="19" xfId="0" applyFont="1" applyFill="1" applyBorder="1" applyAlignment="1">
      <alignment/>
    </xf>
    <xf numFmtId="0" fontId="12" fillId="51" borderId="19" xfId="0" applyFont="1" applyFill="1" applyBorder="1" applyAlignment="1">
      <alignment/>
    </xf>
    <xf numFmtId="164" fontId="12" fillId="52" borderId="19" xfId="0" applyNumberFormat="1" applyFont="1" applyFill="1" applyBorder="1" applyAlignment="1">
      <alignment/>
    </xf>
    <xf numFmtId="164" fontId="12" fillId="51" borderId="19" xfId="0" applyNumberFormat="1" applyFont="1" applyFill="1" applyBorder="1" applyAlignment="1">
      <alignment/>
    </xf>
    <xf numFmtId="169" fontId="12" fillId="51" borderId="19" xfId="0" applyNumberFormat="1" applyFont="1" applyFill="1" applyBorder="1" applyAlignment="1">
      <alignment horizontal="center"/>
    </xf>
    <xf numFmtId="169" fontId="12" fillId="51" borderId="20" xfId="0" applyNumberFormat="1" applyFont="1" applyFill="1" applyBorder="1" applyAlignment="1">
      <alignment horizontal="center"/>
    </xf>
    <xf numFmtId="0" fontId="12" fillId="52" borderId="20" xfId="0" applyFont="1" applyFill="1" applyBorder="1" applyAlignment="1">
      <alignment/>
    </xf>
    <xf numFmtId="0" fontId="12" fillId="51" borderId="20" xfId="0" applyFont="1" applyFill="1" applyBorder="1" applyAlignment="1">
      <alignment/>
    </xf>
    <xf numFmtId="164" fontId="12" fillId="52" borderId="20" xfId="0" applyNumberFormat="1" applyFont="1" applyFill="1" applyBorder="1" applyAlignment="1">
      <alignment/>
    </xf>
    <xf numFmtId="164" fontId="12" fillId="51" borderId="20" xfId="0" applyNumberFormat="1" applyFont="1" applyFill="1" applyBorder="1" applyAlignment="1">
      <alignment/>
    </xf>
    <xf numFmtId="166" fontId="12" fillId="53" borderId="18" xfId="0" applyNumberFormat="1" applyFont="1" applyFill="1" applyBorder="1" applyAlignment="1">
      <alignment horizontal="center"/>
    </xf>
    <xf numFmtId="0" fontId="12" fillId="54" borderId="18" xfId="0" applyFont="1" applyFill="1" applyBorder="1" applyAlignment="1">
      <alignment/>
    </xf>
    <xf numFmtId="0" fontId="12" fillId="53" borderId="18" xfId="0" applyFont="1" applyFill="1" applyBorder="1" applyAlignment="1">
      <alignment/>
    </xf>
    <xf numFmtId="164" fontId="12" fillId="54" borderId="18" xfId="0" applyNumberFormat="1" applyFont="1" applyFill="1" applyBorder="1" applyAlignment="1">
      <alignment/>
    </xf>
    <xf numFmtId="164" fontId="12" fillId="53" borderId="18" xfId="0" applyNumberFormat="1" applyFont="1" applyFill="1" applyBorder="1" applyAlignment="1">
      <alignment/>
    </xf>
    <xf numFmtId="168" fontId="12" fillId="53" borderId="19" xfId="0" applyNumberFormat="1" applyFont="1" applyFill="1" applyBorder="1" applyAlignment="1">
      <alignment horizontal="center"/>
    </xf>
    <xf numFmtId="0" fontId="12" fillId="54" borderId="19" xfId="0" applyFont="1" applyFill="1" applyBorder="1" applyAlignment="1">
      <alignment/>
    </xf>
    <xf numFmtId="0" fontId="12" fillId="53" borderId="19" xfId="0" applyFont="1" applyFill="1" applyBorder="1" applyAlignment="1">
      <alignment/>
    </xf>
    <xf numFmtId="164" fontId="12" fillId="54" borderId="19" xfId="0" applyNumberFormat="1" applyFont="1" applyFill="1" applyBorder="1" applyAlignment="1">
      <alignment/>
    </xf>
    <xf numFmtId="164" fontId="12" fillId="53" borderId="19" xfId="0" applyNumberFormat="1" applyFont="1" applyFill="1" applyBorder="1" applyAlignment="1">
      <alignment/>
    </xf>
    <xf numFmtId="169" fontId="12" fillId="53" borderId="20" xfId="0" applyNumberFormat="1" applyFont="1" applyFill="1" applyBorder="1" applyAlignment="1">
      <alignment horizontal="center"/>
    </xf>
    <xf numFmtId="0" fontId="12" fillId="54" borderId="20" xfId="0" applyFont="1" applyFill="1" applyBorder="1" applyAlignment="1">
      <alignment/>
    </xf>
    <xf numFmtId="0" fontId="12" fillId="53" borderId="20" xfId="0" applyFont="1" applyFill="1" applyBorder="1" applyAlignment="1">
      <alignment/>
    </xf>
    <xf numFmtId="164" fontId="12" fillId="54" borderId="20" xfId="0" applyNumberFormat="1" applyFont="1" applyFill="1" applyBorder="1" applyAlignment="1">
      <alignment/>
    </xf>
    <xf numFmtId="164" fontId="12" fillId="53" borderId="20" xfId="0" applyNumberFormat="1" applyFont="1" applyFill="1" applyBorder="1" applyAlignment="1">
      <alignment/>
    </xf>
    <xf numFmtId="168" fontId="12" fillId="33" borderId="18" xfId="0" applyNumberFormat="1" applyFont="1" applyFill="1" applyBorder="1" applyAlignment="1">
      <alignment horizontal="center"/>
    </xf>
    <xf numFmtId="0" fontId="12" fillId="55" borderId="18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64" fontId="12" fillId="55" borderId="18" xfId="0" applyNumberFormat="1" applyFont="1" applyFill="1" applyBorder="1" applyAlignment="1">
      <alignment/>
    </xf>
    <xf numFmtId="164" fontId="12" fillId="33" borderId="18" xfId="0" applyNumberFormat="1" applyFont="1" applyFill="1" applyBorder="1" applyAlignment="1">
      <alignment/>
    </xf>
    <xf numFmtId="169" fontId="12" fillId="33" borderId="20" xfId="0" applyNumberFormat="1" applyFont="1" applyFill="1" applyBorder="1" applyAlignment="1">
      <alignment horizontal="center"/>
    </xf>
    <xf numFmtId="0" fontId="12" fillId="55" borderId="20" xfId="0" applyFont="1" applyFill="1" applyBorder="1" applyAlignment="1">
      <alignment/>
    </xf>
    <xf numFmtId="0" fontId="12" fillId="33" borderId="20" xfId="0" applyFont="1" applyFill="1" applyBorder="1" applyAlignment="1">
      <alignment/>
    </xf>
    <xf numFmtId="164" fontId="12" fillId="55" borderId="20" xfId="0" applyNumberFormat="1" applyFont="1" applyFill="1" applyBorder="1" applyAlignment="1">
      <alignment/>
    </xf>
    <xf numFmtId="164" fontId="12" fillId="33" borderId="20" xfId="0" applyNumberFormat="1" applyFont="1" applyFill="1" applyBorder="1" applyAlignment="1">
      <alignment/>
    </xf>
    <xf numFmtId="164" fontId="10" fillId="36" borderId="12" xfId="0" applyNumberFormat="1" applyFont="1" applyFill="1" applyBorder="1" applyAlignment="1">
      <alignment/>
    </xf>
    <xf numFmtId="168" fontId="12" fillId="56" borderId="18" xfId="0" applyNumberFormat="1" applyFont="1" applyFill="1" applyBorder="1" applyAlignment="1">
      <alignment horizontal="center"/>
    </xf>
    <xf numFmtId="0" fontId="12" fillId="57" borderId="18" xfId="0" applyFont="1" applyFill="1" applyBorder="1" applyAlignment="1">
      <alignment/>
    </xf>
    <xf numFmtId="0" fontId="12" fillId="56" borderId="18" xfId="0" applyFont="1" applyFill="1" applyBorder="1" applyAlignment="1">
      <alignment/>
    </xf>
    <xf numFmtId="164" fontId="12" fillId="57" borderId="18" xfId="0" applyNumberFormat="1" applyFont="1" applyFill="1" applyBorder="1" applyAlignment="1">
      <alignment/>
    </xf>
    <xf numFmtId="164" fontId="12" fillId="56" borderId="18" xfId="0" applyNumberFormat="1" applyFont="1" applyFill="1" applyBorder="1" applyAlignment="1">
      <alignment/>
    </xf>
    <xf numFmtId="169" fontId="12" fillId="56" borderId="20" xfId="0" applyNumberFormat="1" applyFont="1" applyFill="1" applyBorder="1" applyAlignment="1">
      <alignment horizontal="center"/>
    </xf>
    <xf numFmtId="0" fontId="12" fillId="57" borderId="20" xfId="0" applyFont="1" applyFill="1" applyBorder="1" applyAlignment="1">
      <alignment/>
    </xf>
    <xf numFmtId="0" fontId="12" fillId="56" borderId="20" xfId="0" applyFont="1" applyFill="1" applyBorder="1" applyAlignment="1">
      <alignment/>
    </xf>
    <xf numFmtId="164" fontId="12" fillId="57" borderId="20" xfId="0" applyNumberFormat="1" applyFont="1" applyFill="1" applyBorder="1" applyAlignment="1">
      <alignment/>
    </xf>
    <xf numFmtId="164" fontId="12" fillId="56" borderId="20" xfId="0" applyNumberFormat="1" applyFont="1" applyFill="1" applyBorder="1" applyAlignment="1">
      <alignment/>
    </xf>
    <xf numFmtId="168" fontId="12" fillId="58" borderId="18" xfId="0" applyNumberFormat="1" applyFont="1" applyFill="1" applyBorder="1" applyAlignment="1">
      <alignment horizontal="center"/>
    </xf>
    <xf numFmtId="0" fontId="12" fillId="59" borderId="18" xfId="0" applyFont="1" applyFill="1" applyBorder="1" applyAlignment="1">
      <alignment/>
    </xf>
    <xf numFmtId="0" fontId="12" fillId="58" borderId="18" xfId="0" applyFont="1" applyFill="1" applyBorder="1" applyAlignment="1">
      <alignment/>
    </xf>
    <xf numFmtId="164" fontId="12" fillId="59" borderId="18" xfId="0" applyNumberFormat="1" applyFont="1" applyFill="1" applyBorder="1" applyAlignment="1">
      <alignment/>
    </xf>
    <xf numFmtId="164" fontId="12" fillId="58" borderId="18" xfId="0" applyNumberFormat="1" applyFont="1" applyFill="1" applyBorder="1" applyAlignment="1">
      <alignment/>
    </xf>
    <xf numFmtId="169" fontId="12" fillId="58" borderId="20" xfId="0" applyNumberFormat="1" applyFont="1" applyFill="1" applyBorder="1" applyAlignment="1">
      <alignment horizontal="center"/>
    </xf>
    <xf numFmtId="0" fontId="12" fillId="59" borderId="20" xfId="0" applyFont="1" applyFill="1" applyBorder="1" applyAlignment="1">
      <alignment/>
    </xf>
    <xf numFmtId="0" fontId="12" fillId="58" borderId="20" xfId="0" applyFont="1" applyFill="1" applyBorder="1" applyAlignment="1">
      <alignment/>
    </xf>
    <xf numFmtId="164" fontId="12" fillId="59" borderId="20" xfId="0" applyNumberFormat="1" applyFont="1" applyFill="1" applyBorder="1" applyAlignment="1">
      <alignment/>
    </xf>
    <xf numFmtId="164" fontId="12" fillId="58" borderId="20" xfId="0" applyNumberFormat="1" applyFont="1" applyFill="1" applyBorder="1" applyAlignment="1">
      <alignment/>
    </xf>
    <xf numFmtId="168" fontId="12" fillId="60" borderId="18" xfId="0" applyNumberFormat="1" applyFont="1" applyFill="1" applyBorder="1" applyAlignment="1">
      <alignment horizontal="center"/>
    </xf>
    <xf numFmtId="0" fontId="12" fillId="61" borderId="18" xfId="0" applyFont="1" applyFill="1" applyBorder="1" applyAlignment="1">
      <alignment/>
    </xf>
    <xf numFmtId="0" fontId="12" fillId="60" borderId="18" xfId="0" applyFont="1" applyFill="1" applyBorder="1" applyAlignment="1">
      <alignment/>
    </xf>
    <xf numFmtId="164" fontId="12" fillId="61" borderId="18" xfId="0" applyNumberFormat="1" applyFont="1" applyFill="1" applyBorder="1" applyAlignment="1">
      <alignment/>
    </xf>
    <xf numFmtId="164" fontId="12" fillId="60" borderId="18" xfId="0" applyNumberFormat="1" applyFont="1" applyFill="1" applyBorder="1" applyAlignment="1">
      <alignment/>
    </xf>
    <xf numFmtId="169" fontId="12" fillId="60" borderId="20" xfId="0" applyNumberFormat="1" applyFont="1" applyFill="1" applyBorder="1" applyAlignment="1">
      <alignment horizontal="center"/>
    </xf>
    <xf numFmtId="0" fontId="12" fillId="61" borderId="20" xfId="0" applyFont="1" applyFill="1" applyBorder="1" applyAlignment="1">
      <alignment/>
    </xf>
    <xf numFmtId="0" fontId="12" fillId="60" borderId="20" xfId="0" applyFont="1" applyFill="1" applyBorder="1" applyAlignment="1">
      <alignment/>
    </xf>
    <xf numFmtId="164" fontId="12" fillId="61" borderId="20" xfId="0" applyNumberFormat="1" applyFont="1" applyFill="1" applyBorder="1" applyAlignment="1">
      <alignment/>
    </xf>
    <xf numFmtId="164" fontId="12" fillId="60" borderId="20" xfId="0" applyNumberFormat="1" applyFont="1" applyFill="1" applyBorder="1" applyAlignment="1">
      <alignment/>
    </xf>
    <xf numFmtId="168" fontId="12" fillId="62" borderId="18" xfId="0" applyNumberFormat="1" applyFont="1" applyFill="1" applyBorder="1" applyAlignment="1">
      <alignment horizontal="center"/>
    </xf>
    <xf numFmtId="0" fontId="12" fillId="63" borderId="18" xfId="0" applyFont="1" applyFill="1" applyBorder="1" applyAlignment="1">
      <alignment/>
    </xf>
    <xf numFmtId="0" fontId="12" fillId="62" borderId="18" xfId="0" applyFont="1" applyFill="1" applyBorder="1" applyAlignment="1">
      <alignment/>
    </xf>
    <xf numFmtId="164" fontId="12" fillId="63" borderId="18" xfId="0" applyNumberFormat="1" applyFont="1" applyFill="1" applyBorder="1" applyAlignment="1">
      <alignment/>
    </xf>
    <xf numFmtId="164" fontId="12" fillId="62" borderId="18" xfId="0" applyNumberFormat="1" applyFont="1" applyFill="1" applyBorder="1" applyAlignment="1">
      <alignment/>
    </xf>
    <xf numFmtId="168" fontId="12" fillId="62" borderId="19" xfId="0" applyNumberFormat="1" applyFont="1" applyFill="1" applyBorder="1" applyAlignment="1">
      <alignment horizontal="center"/>
    </xf>
    <xf numFmtId="0" fontId="12" fillId="63" borderId="19" xfId="0" applyFont="1" applyFill="1" applyBorder="1" applyAlignment="1">
      <alignment/>
    </xf>
    <xf numFmtId="0" fontId="12" fillId="62" borderId="19" xfId="0" applyFont="1" applyFill="1" applyBorder="1" applyAlignment="1">
      <alignment/>
    </xf>
    <xf numFmtId="164" fontId="12" fillId="63" borderId="19" xfId="0" applyNumberFormat="1" applyFont="1" applyFill="1" applyBorder="1" applyAlignment="1">
      <alignment/>
    </xf>
    <xf numFmtId="164" fontId="12" fillId="62" borderId="19" xfId="0" applyNumberFormat="1" applyFont="1" applyFill="1" applyBorder="1" applyAlignment="1">
      <alignment/>
    </xf>
    <xf numFmtId="169" fontId="12" fillId="62" borderId="20" xfId="0" applyNumberFormat="1" applyFont="1" applyFill="1" applyBorder="1" applyAlignment="1">
      <alignment horizontal="center"/>
    </xf>
    <xf numFmtId="0" fontId="12" fillId="63" borderId="20" xfId="0" applyFont="1" applyFill="1" applyBorder="1" applyAlignment="1">
      <alignment/>
    </xf>
    <xf numFmtId="0" fontId="12" fillId="62" borderId="20" xfId="0" applyFont="1" applyFill="1" applyBorder="1" applyAlignment="1">
      <alignment/>
    </xf>
    <xf numFmtId="164" fontId="12" fillId="63" borderId="20" xfId="0" applyNumberFormat="1" applyFont="1" applyFill="1" applyBorder="1" applyAlignment="1">
      <alignment/>
    </xf>
    <xf numFmtId="164" fontId="12" fillId="62" borderId="20" xfId="0" applyNumberFormat="1" applyFont="1" applyFill="1" applyBorder="1" applyAlignment="1">
      <alignment/>
    </xf>
    <xf numFmtId="0" fontId="12" fillId="64" borderId="18" xfId="0" applyFont="1" applyFill="1" applyBorder="1" applyAlignment="1">
      <alignment/>
    </xf>
    <xf numFmtId="164" fontId="12" fillId="64" borderId="18" xfId="0" applyNumberFormat="1" applyFont="1" applyFill="1" applyBorder="1" applyAlignment="1">
      <alignment/>
    </xf>
    <xf numFmtId="0" fontId="12" fillId="64" borderId="20" xfId="0" applyFont="1" applyFill="1" applyBorder="1" applyAlignment="1">
      <alignment/>
    </xf>
    <xf numFmtId="0" fontId="11" fillId="65" borderId="12" xfId="0" applyFont="1" applyFill="1" applyBorder="1" applyAlignment="1">
      <alignment/>
    </xf>
    <xf numFmtId="0" fontId="11" fillId="65" borderId="12" xfId="0" applyFont="1" applyFill="1" applyBorder="1" applyAlignment="1">
      <alignment horizontal="center"/>
    </xf>
    <xf numFmtId="0" fontId="30" fillId="66" borderId="18" xfId="0" applyFont="1" applyFill="1" applyBorder="1" applyAlignment="1">
      <alignment horizontal="center"/>
    </xf>
    <xf numFmtId="0" fontId="30" fillId="66" borderId="19" xfId="0" applyFont="1" applyFill="1" applyBorder="1" applyAlignment="1">
      <alignment horizontal="center"/>
    </xf>
    <xf numFmtId="0" fontId="30" fillId="66" borderId="20" xfId="0" applyFont="1" applyFill="1" applyBorder="1" applyAlignment="1">
      <alignment horizontal="center"/>
    </xf>
    <xf numFmtId="164" fontId="30" fillId="66" borderId="18" xfId="0" applyNumberFormat="1" applyFont="1" applyFill="1" applyBorder="1" applyAlignment="1">
      <alignment horizontal="center"/>
    </xf>
    <xf numFmtId="164" fontId="30" fillId="66" borderId="19" xfId="0" applyNumberFormat="1" applyFont="1" applyFill="1" applyBorder="1" applyAlignment="1">
      <alignment/>
    </xf>
    <xf numFmtId="164" fontId="30" fillId="66" borderId="20" xfId="0" applyNumberFormat="1" applyFont="1" applyFill="1" applyBorder="1" applyAlignment="1">
      <alignment/>
    </xf>
    <xf numFmtId="0" fontId="30" fillId="67" borderId="18" xfId="0" applyFont="1" applyFill="1" applyBorder="1" applyAlignment="1">
      <alignment/>
    </xf>
    <xf numFmtId="0" fontId="30" fillId="67" borderId="19" xfId="0" applyFont="1" applyFill="1" applyBorder="1" applyAlignment="1">
      <alignment/>
    </xf>
    <xf numFmtId="0" fontId="30" fillId="67" borderId="20" xfId="0" applyFont="1" applyFill="1" applyBorder="1" applyAlignment="1">
      <alignment/>
    </xf>
    <xf numFmtId="164" fontId="11" fillId="67" borderId="18" xfId="0" applyNumberFormat="1" applyFont="1" applyFill="1" applyBorder="1" applyAlignment="1">
      <alignment horizontal="center"/>
    </xf>
    <xf numFmtId="164" fontId="30" fillId="67" borderId="19" xfId="0" applyNumberFormat="1" applyFont="1" applyFill="1" applyBorder="1" applyAlignment="1">
      <alignment/>
    </xf>
    <xf numFmtId="164" fontId="30" fillId="67" borderId="20" xfId="0" applyNumberFormat="1" applyFont="1" applyFill="1" applyBorder="1" applyAlignment="1">
      <alignment/>
    </xf>
    <xf numFmtId="0" fontId="30" fillId="65" borderId="12" xfId="0" applyFont="1" applyFill="1" applyBorder="1" applyAlignment="1">
      <alignment/>
    </xf>
    <xf numFmtId="164" fontId="24" fillId="65" borderId="12" xfId="0" applyNumberFormat="1" applyFont="1" applyFill="1" applyBorder="1" applyAlignment="1">
      <alignment/>
    </xf>
    <xf numFmtId="0" fontId="28" fillId="68" borderId="12" xfId="0" applyFont="1" applyFill="1" applyBorder="1" applyAlignment="1">
      <alignment horizontal="center"/>
    </xf>
    <xf numFmtId="168" fontId="0" fillId="68" borderId="13" xfId="0" applyNumberFormat="1" applyFill="1" applyBorder="1" applyAlignment="1">
      <alignment horizontal="center"/>
    </xf>
    <xf numFmtId="0" fontId="28" fillId="68" borderId="13" xfId="0" applyFont="1" applyFill="1" applyBorder="1" applyAlignment="1">
      <alignment/>
    </xf>
    <xf numFmtId="168" fontId="0" fillId="68" borderId="14" xfId="0" applyNumberFormat="1" applyFill="1" applyBorder="1" applyAlignment="1">
      <alignment horizontal="center"/>
    </xf>
    <xf numFmtId="0" fontId="0" fillId="68" borderId="14" xfId="0" applyFill="1" applyBorder="1" applyAlignment="1">
      <alignment/>
    </xf>
    <xf numFmtId="166" fontId="27" fillId="69" borderId="18" xfId="0" applyNumberFormat="1" applyFont="1" applyFill="1" applyBorder="1" applyAlignment="1">
      <alignment horizontal="center"/>
    </xf>
    <xf numFmtId="166" fontId="27" fillId="69" borderId="19" xfId="0" applyNumberFormat="1" applyFont="1" applyFill="1" applyBorder="1" applyAlignment="1">
      <alignment horizontal="center"/>
    </xf>
    <xf numFmtId="166" fontId="27" fillId="69" borderId="20" xfId="0" applyNumberFormat="1" applyFont="1" applyFill="1" applyBorder="1" applyAlignment="1">
      <alignment horizontal="center"/>
    </xf>
    <xf numFmtId="0" fontId="27" fillId="69" borderId="18" xfId="0" applyFont="1" applyFill="1" applyBorder="1" applyAlignment="1">
      <alignment horizontal="center"/>
    </xf>
    <xf numFmtId="0" fontId="27" fillId="69" borderId="19" xfId="0" applyFont="1" applyFill="1" applyBorder="1" applyAlignment="1">
      <alignment horizontal="center"/>
    </xf>
    <xf numFmtId="0" fontId="27" fillId="69" borderId="20" xfId="0" applyFont="1" applyFill="1" applyBorder="1" applyAlignment="1">
      <alignment horizontal="center"/>
    </xf>
    <xf numFmtId="164" fontId="27" fillId="69" borderId="18" xfId="0" applyNumberFormat="1" applyFont="1" applyFill="1" applyBorder="1" applyAlignment="1">
      <alignment/>
    </xf>
    <xf numFmtId="164" fontId="27" fillId="69" borderId="19" xfId="0" applyNumberFormat="1" applyFont="1" applyFill="1" applyBorder="1" applyAlignment="1">
      <alignment/>
    </xf>
    <xf numFmtId="164" fontId="27" fillId="69" borderId="20" xfId="0" applyNumberFormat="1" applyFont="1" applyFill="1" applyBorder="1" applyAlignment="1">
      <alignment/>
    </xf>
    <xf numFmtId="0" fontId="27" fillId="51" borderId="18" xfId="0" applyFont="1" applyFill="1" applyBorder="1" applyAlignment="1">
      <alignment/>
    </xf>
    <xf numFmtId="0" fontId="27" fillId="51" borderId="19" xfId="0" applyFont="1" applyFill="1" applyBorder="1" applyAlignment="1">
      <alignment/>
    </xf>
    <xf numFmtId="0" fontId="27" fillId="51" borderId="20" xfId="0" applyFont="1" applyFill="1" applyBorder="1" applyAlignment="1">
      <alignment/>
    </xf>
    <xf numFmtId="164" fontId="27" fillId="51" borderId="18" xfId="0" applyNumberFormat="1" applyFont="1" applyFill="1" applyBorder="1" applyAlignment="1">
      <alignment/>
    </xf>
    <xf numFmtId="164" fontId="27" fillId="51" borderId="19" xfId="0" applyNumberFormat="1" applyFont="1" applyFill="1" applyBorder="1" applyAlignment="1">
      <alignment/>
    </xf>
    <xf numFmtId="164" fontId="27" fillId="51" borderId="20" xfId="0" applyNumberFormat="1" applyFont="1" applyFill="1" applyBorder="1" applyAlignment="1">
      <alignment/>
    </xf>
    <xf numFmtId="0" fontId="2" fillId="70" borderId="13" xfId="0" applyFont="1" applyFill="1" applyBorder="1" applyAlignment="1">
      <alignment horizontal="center"/>
    </xf>
    <xf numFmtId="0" fontId="0" fillId="70" borderId="14" xfId="0" applyFill="1" applyBorder="1" applyAlignment="1">
      <alignment/>
    </xf>
    <xf numFmtId="0" fontId="2" fillId="70" borderId="14" xfId="0" applyFont="1" applyFill="1" applyBorder="1" applyAlignment="1">
      <alignment horizontal="center"/>
    </xf>
    <xf numFmtId="0" fontId="0" fillId="70" borderId="17" xfId="0" applyFill="1" applyBorder="1" applyAlignment="1">
      <alignment horizontal="center"/>
    </xf>
    <xf numFmtId="164" fontId="2" fillId="70" borderId="17" xfId="0" applyNumberFormat="1" applyFont="1" applyFill="1" applyBorder="1" applyAlignment="1">
      <alignment/>
    </xf>
    <xf numFmtId="164" fontId="2" fillId="70" borderId="12" xfId="0" applyNumberFormat="1" applyFont="1" applyFill="1" applyBorder="1" applyAlignment="1">
      <alignment/>
    </xf>
    <xf numFmtId="164" fontId="2" fillId="70" borderId="14" xfId="0" applyNumberFormat="1" applyFont="1" applyFill="1" applyBorder="1" applyAlignment="1">
      <alignment/>
    </xf>
    <xf numFmtId="164" fontId="2" fillId="71" borderId="12" xfId="0" applyNumberFormat="1" applyFont="1" applyFill="1" applyBorder="1" applyAlignment="1">
      <alignment/>
    </xf>
    <xf numFmtId="164" fontId="2" fillId="37" borderId="14" xfId="0" applyNumberFormat="1" applyFont="1" applyFill="1" applyBorder="1" applyAlignment="1">
      <alignment/>
    </xf>
    <xf numFmtId="0" fontId="0" fillId="21" borderId="18" xfId="0" applyFill="1" applyBorder="1" applyAlignment="1">
      <alignment horizontal="center"/>
    </xf>
    <xf numFmtId="0" fontId="0" fillId="21" borderId="19" xfId="0" applyFill="1" applyBorder="1" applyAlignment="1">
      <alignment horizontal="center"/>
    </xf>
    <xf numFmtId="0" fontId="0" fillId="21" borderId="20" xfId="0" applyFill="1" applyBorder="1" applyAlignment="1">
      <alignment horizontal="center"/>
    </xf>
    <xf numFmtId="164" fontId="0" fillId="21" borderId="18" xfId="0" applyNumberFormat="1" applyFill="1" applyBorder="1" applyAlignment="1">
      <alignment/>
    </xf>
    <xf numFmtId="164" fontId="0" fillId="21" borderId="19" xfId="0" applyNumberFormat="1" applyFill="1" applyBorder="1" applyAlignment="1">
      <alignment/>
    </xf>
    <xf numFmtId="164" fontId="0" fillId="21" borderId="20" xfId="0" applyNumberFormat="1" applyFill="1" applyBorder="1" applyAlignment="1">
      <alignment/>
    </xf>
    <xf numFmtId="164" fontId="0" fillId="72" borderId="18" xfId="0" applyNumberFormat="1" applyFill="1" applyBorder="1" applyAlignment="1">
      <alignment/>
    </xf>
    <xf numFmtId="164" fontId="0" fillId="72" borderId="19" xfId="0" applyNumberFormat="1" applyFill="1" applyBorder="1" applyAlignment="1">
      <alignment/>
    </xf>
    <xf numFmtId="164" fontId="0" fillId="72" borderId="20" xfId="0" applyNumberFormat="1" applyFill="1" applyBorder="1" applyAlignment="1">
      <alignment/>
    </xf>
    <xf numFmtId="164" fontId="0" fillId="73" borderId="18" xfId="0" applyNumberFormat="1" applyFill="1" applyBorder="1" applyAlignment="1">
      <alignment/>
    </xf>
    <xf numFmtId="164" fontId="0" fillId="73" borderId="19" xfId="0" applyNumberFormat="1" applyFill="1" applyBorder="1" applyAlignment="1">
      <alignment/>
    </xf>
    <xf numFmtId="164" fontId="0" fillId="73" borderId="20" xfId="0" applyNumberFormat="1" applyFill="1" applyBorder="1" applyAlignment="1">
      <alignment/>
    </xf>
    <xf numFmtId="0" fontId="0" fillId="73" borderId="19" xfId="0" applyFill="1" applyBorder="1" applyAlignment="1">
      <alignment/>
    </xf>
    <xf numFmtId="0" fontId="0" fillId="73" borderId="18" xfId="0" applyFill="1" applyBorder="1" applyAlignment="1">
      <alignment/>
    </xf>
    <xf numFmtId="0" fontId="0" fillId="73" borderId="20" xfId="0" applyFill="1" applyBorder="1" applyAlignment="1">
      <alignment/>
    </xf>
    <xf numFmtId="0" fontId="13" fillId="74" borderId="17" xfId="0" applyFont="1" applyFill="1" applyBorder="1" applyAlignment="1">
      <alignment/>
    </xf>
    <xf numFmtId="0" fontId="0" fillId="37" borderId="17" xfId="0" applyFill="1" applyBorder="1" applyAlignment="1">
      <alignment/>
    </xf>
    <xf numFmtId="164" fontId="0" fillId="37" borderId="17" xfId="0" applyNumberFormat="1" applyFill="1" applyBorder="1" applyAlignment="1">
      <alignment/>
    </xf>
    <xf numFmtId="164" fontId="12" fillId="37" borderId="14" xfId="0" applyNumberFormat="1" applyFont="1" applyFill="1" applyBorder="1" applyAlignment="1">
      <alignment/>
    </xf>
    <xf numFmtId="164" fontId="10" fillId="74" borderId="17" xfId="0" applyNumberFormat="1" applyFont="1" applyFill="1" applyBorder="1" applyAlignment="1">
      <alignment/>
    </xf>
    <xf numFmtId="0" fontId="0" fillId="75" borderId="17" xfId="0" applyFill="1" applyBorder="1" applyAlignment="1">
      <alignment/>
    </xf>
    <xf numFmtId="164" fontId="0" fillId="75" borderId="17" xfId="0" applyNumberFormat="1" applyFill="1" applyBorder="1" applyAlignment="1">
      <alignment/>
    </xf>
    <xf numFmtId="164" fontId="12" fillId="75" borderId="17" xfId="0" applyNumberFormat="1" applyFont="1" applyFill="1" applyBorder="1" applyAlignment="1">
      <alignment/>
    </xf>
    <xf numFmtId="164" fontId="12" fillId="75" borderId="14" xfId="0" applyNumberFormat="1" applyFont="1" applyFill="1" applyBorder="1" applyAlignment="1">
      <alignment/>
    </xf>
    <xf numFmtId="0" fontId="18" fillId="76" borderId="23" xfId="0" applyFont="1" applyFill="1" applyBorder="1" applyAlignment="1">
      <alignment/>
    </xf>
    <xf numFmtId="0" fontId="18" fillId="76" borderId="10" xfId="0" applyFont="1" applyFill="1" applyBorder="1" applyAlignment="1">
      <alignment/>
    </xf>
    <xf numFmtId="164" fontId="18" fillId="76" borderId="24" xfId="0" applyNumberFormat="1" applyFont="1" applyFill="1" applyBorder="1" applyAlignment="1">
      <alignment/>
    </xf>
    <xf numFmtId="164" fontId="18" fillId="76" borderId="25" xfId="0" applyNumberFormat="1" applyFont="1" applyFill="1" applyBorder="1" applyAlignment="1">
      <alignment/>
    </xf>
    <xf numFmtId="164" fontId="18" fillId="76" borderId="26" xfId="0" applyNumberFormat="1" applyFont="1" applyFill="1" applyBorder="1" applyAlignment="1">
      <alignment/>
    </xf>
    <xf numFmtId="164" fontId="18" fillId="64" borderId="11" xfId="0" applyNumberFormat="1" applyFont="1" applyFill="1" applyBorder="1" applyAlignment="1">
      <alignment/>
    </xf>
    <xf numFmtId="164" fontId="18" fillId="64" borderId="0" xfId="0" applyNumberFormat="1" applyFont="1" applyFill="1" applyBorder="1" applyAlignment="1">
      <alignment/>
    </xf>
    <xf numFmtId="164" fontId="18" fillId="64" borderId="27" xfId="0" applyNumberFormat="1" applyFont="1" applyFill="1" applyBorder="1" applyAlignment="1">
      <alignment/>
    </xf>
    <xf numFmtId="0" fontId="16" fillId="15" borderId="10" xfId="0" applyFont="1" applyFill="1" applyBorder="1" applyAlignment="1">
      <alignment/>
    </xf>
    <xf numFmtId="164" fontId="12" fillId="15" borderId="0" xfId="0" applyNumberFormat="1" applyFont="1" applyFill="1" applyBorder="1" applyAlignment="1">
      <alignment/>
    </xf>
    <xf numFmtId="164" fontId="16" fillId="15" borderId="25" xfId="0" applyNumberFormat="1" applyFont="1" applyFill="1" applyBorder="1" applyAlignment="1">
      <alignment/>
    </xf>
    <xf numFmtId="0" fontId="0" fillId="15" borderId="28" xfId="0" applyFill="1" applyBorder="1" applyAlignment="1">
      <alignment/>
    </xf>
    <xf numFmtId="0" fontId="0" fillId="15" borderId="27" xfId="0" applyFill="1" applyBorder="1" applyAlignment="1">
      <alignment/>
    </xf>
    <xf numFmtId="0" fontId="0" fillId="15" borderId="26" xfId="0" applyFill="1" applyBorder="1" applyAlignment="1">
      <alignment/>
    </xf>
    <xf numFmtId="0" fontId="20" fillId="36" borderId="12" xfId="0" applyFont="1" applyFill="1" applyBorder="1" applyAlignment="1">
      <alignment horizontal="center"/>
    </xf>
    <xf numFmtId="172" fontId="19" fillId="58" borderId="18" xfId="0" applyNumberFormat="1" applyFont="1" applyFill="1" applyBorder="1" applyAlignment="1">
      <alignment/>
    </xf>
    <xf numFmtId="172" fontId="19" fillId="58" borderId="19" xfId="0" applyNumberFormat="1" applyFont="1" applyFill="1" applyBorder="1" applyAlignment="1">
      <alignment/>
    </xf>
    <xf numFmtId="172" fontId="19" fillId="58" borderId="20" xfId="0" applyNumberFormat="1" applyFont="1" applyFill="1" applyBorder="1" applyAlignment="1">
      <alignment/>
    </xf>
    <xf numFmtId="164" fontId="19" fillId="58" borderId="18" xfId="0" applyNumberFormat="1" applyFont="1" applyFill="1" applyBorder="1" applyAlignment="1">
      <alignment/>
    </xf>
    <xf numFmtId="164" fontId="19" fillId="58" borderId="19" xfId="0" applyNumberFormat="1" applyFont="1" applyFill="1" applyBorder="1" applyAlignment="1">
      <alignment/>
    </xf>
    <xf numFmtId="0" fontId="19" fillId="58" borderId="20" xfId="0" applyFont="1" applyFill="1" applyBorder="1" applyAlignment="1">
      <alignment/>
    </xf>
    <xf numFmtId="0" fontId="19" fillId="77" borderId="18" xfId="0" applyFont="1" applyFill="1" applyBorder="1" applyAlignment="1">
      <alignment/>
    </xf>
    <xf numFmtId="0" fontId="19" fillId="77" borderId="19" xfId="0" applyFont="1" applyFill="1" applyBorder="1" applyAlignment="1">
      <alignment/>
    </xf>
    <xf numFmtId="0" fontId="19" fillId="77" borderId="20" xfId="0" applyFont="1" applyFill="1" applyBorder="1" applyAlignment="1">
      <alignment/>
    </xf>
    <xf numFmtId="164" fontId="19" fillId="77" borderId="18" xfId="0" applyNumberFormat="1" applyFont="1" applyFill="1" applyBorder="1" applyAlignment="1">
      <alignment/>
    </xf>
    <xf numFmtId="164" fontId="19" fillId="77" borderId="19" xfId="0" applyNumberFormat="1" applyFont="1" applyFill="1" applyBorder="1" applyAlignment="1">
      <alignment/>
    </xf>
    <xf numFmtId="172" fontId="22" fillId="36" borderId="14" xfId="0" applyNumberFormat="1" applyFont="1" applyFill="1" applyBorder="1" applyAlignment="1">
      <alignment/>
    </xf>
    <xf numFmtId="0" fontId="22" fillId="36" borderId="14" xfId="0" applyFont="1" applyFill="1" applyBorder="1" applyAlignment="1">
      <alignment/>
    </xf>
    <xf numFmtId="164" fontId="22" fillId="36" borderId="14" xfId="0" applyNumberFormat="1" applyFont="1" applyFill="1" applyBorder="1" applyAlignment="1">
      <alignment/>
    </xf>
    <xf numFmtId="0" fontId="25" fillId="78" borderId="13" xfId="0" applyFont="1" applyFill="1" applyBorder="1" applyAlignment="1">
      <alignment/>
    </xf>
    <xf numFmtId="0" fontId="25" fillId="78" borderId="14" xfId="0" applyFont="1" applyFill="1" applyBorder="1" applyAlignment="1">
      <alignment/>
    </xf>
    <xf numFmtId="0" fontId="25" fillId="78" borderId="14" xfId="0" applyFont="1" applyFill="1" applyBorder="1" applyAlignment="1">
      <alignment horizontal="center"/>
    </xf>
    <xf numFmtId="0" fontId="25" fillId="78" borderId="12" xfId="0" applyFont="1" applyFill="1" applyBorder="1" applyAlignment="1">
      <alignment horizontal="center"/>
    </xf>
    <xf numFmtId="0" fontId="23" fillId="78" borderId="13" xfId="0" applyFont="1" applyFill="1" applyBorder="1" applyAlignment="1">
      <alignment/>
    </xf>
    <xf numFmtId="0" fontId="0" fillId="78" borderId="14" xfId="0" applyFill="1" applyBorder="1" applyAlignment="1">
      <alignment/>
    </xf>
    <xf numFmtId="0" fontId="27" fillId="47" borderId="18" xfId="0" applyFont="1" applyFill="1" applyBorder="1" applyAlignment="1">
      <alignment horizontal="center"/>
    </xf>
    <xf numFmtId="0" fontId="27" fillId="47" borderId="19" xfId="0" applyFont="1" applyFill="1" applyBorder="1" applyAlignment="1">
      <alignment horizontal="center"/>
    </xf>
    <xf numFmtId="0" fontId="27" fillId="47" borderId="20" xfId="0" applyFont="1" applyFill="1" applyBorder="1" applyAlignment="1">
      <alignment horizontal="center"/>
    </xf>
    <xf numFmtId="164" fontId="27" fillId="47" borderId="18" xfId="0" applyNumberFormat="1" applyFont="1" applyFill="1" applyBorder="1" applyAlignment="1">
      <alignment/>
    </xf>
    <xf numFmtId="164" fontId="27" fillId="47" borderId="19" xfId="0" applyNumberFormat="1" applyFont="1" applyFill="1" applyBorder="1" applyAlignment="1">
      <alignment/>
    </xf>
    <xf numFmtId="0" fontId="27" fillId="47" borderId="14" xfId="0" applyFont="1" applyFill="1" applyBorder="1" applyAlignment="1">
      <alignment/>
    </xf>
    <xf numFmtId="0" fontId="27" fillId="65" borderId="18" xfId="0" applyFont="1" applyFill="1" applyBorder="1" applyAlignment="1">
      <alignment/>
    </xf>
    <xf numFmtId="0" fontId="27" fillId="65" borderId="19" xfId="0" applyFont="1" applyFill="1" applyBorder="1" applyAlignment="1">
      <alignment/>
    </xf>
    <xf numFmtId="0" fontId="27" fillId="65" borderId="20" xfId="0" applyFont="1" applyFill="1" applyBorder="1" applyAlignment="1">
      <alignment/>
    </xf>
    <xf numFmtId="164" fontId="27" fillId="65" borderId="18" xfId="0" applyNumberFormat="1" applyFont="1" applyFill="1" applyBorder="1" applyAlignment="1">
      <alignment/>
    </xf>
    <xf numFmtId="164" fontId="27" fillId="65" borderId="19" xfId="0" applyNumberFormat="1" applyFont="1" applyFill="1" applyBorder="1" applyAlignment="1">
      <alignment/>
    </xf>
    <xf numFmtId="164" fontId="27" fillId="65" borderId="26" xfId="0" applyNumberFormat="1" applyFont="1" applyFill="1" applyBorder="1" applyAlignment="1">
      <alignment/>
    </xf>
    <xf numFmtId="0" fontId="32" fillId="78" borderId="13" xfId="0" applyFont="1" applyFill="1" applyBorder="1" applyAlignment="1">
      <alignment horizontal="center"/>
    </xf>
    <xf numFmtId="164" fontId="30" fillId="66" borderId="29" xfId="0" applyNumberFormat="1" applyFont="1" applyFill="1" applyBorder="1" applyAlignment="1">
      <alignment/>
    </xf>
    <xf numFmtId="164" fontId="30" fillId="66" borderId="30" xfId="0" applyNumberFormat="1" applyFont="1" applyFill="1" applyBorder="1" applyAlignment="1">
      <alignment/>
    </xf>
    <xf numFmtId="164" fontId="10" fillId="79" borderId="19" xfId="0" applyNumberFormat="1" applyFont="1" applyFill="1" applyBorder="1" applyAlignment="1">
      <alignment/>
    </xf>
    <xf numFmtId="0" fontId="32" fillId="33" borderId="12" xfId="0" applyFont="1" applyFill="1" applyBorder="1" applyAlignment="1">
      <alignment horizontal="center"/>
    </xf>
    <xf numFmtId="0" fontId="25" fillId="33" borderId="21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12" fillId="36" borderId="21" xfId="0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168" fontId="10" fillId="44" borderId="21" xfId="0" applyNumberFormat="1" applyFont="1" applyFill="1" applyBorder="1" applyAlignment="1">
      <alignment horizontal="center"/>
    </xf>
    <xf numFmtId="168" fontId="10" fillId="44" borderId="15" xfId="0" applyNumberFormat="1" applyFont="1" applyFill="1" applyBorder="1" applyAlignment="1">
      <alignment horizontal="center"/>
    </xf>
    <xf numFmtId="168" fontId="10" fillId="44" borderId="16" xfId="0" applyNumberFormat="1" applyFont="1" applyFill="1" applyBorder="1" applyAlignment="1">
      <alignment horizontal="center"/>
    </xf>
    <xf numFmtId="0" fontId="10" fillId="44" borderId="21" xfId="0" applyFont="1" applyFill="1" applyBorder="1" applyAlignment="1">
      <alignment horizontal="center"/>
    </xf>
    <xf numFmtId="0" fontId="10" fillId="44" borderId="15" xfId="0" applyFont="1" applyFill="1" applyBorder="1" applyAlignment="1">
      <alignment horizontal="center"/>
    </xf>
    <xf numFmtId="0" fontId="10" fillId="44" borderId="16" xfId="0" applyFont="1" applyFill="1" applyBorder="1" applyAlignment="1">
      <alignment horizontal="center"/>
    </xf>
    <xf numFmtId="0" fontId="12" fillId="44" borderId="21" xfId="0" applyFont="1" applyFill="1" applyBorder="1" applyAlignment="1">
      <alignment horizontal="center"/>
    </xf>
    <xf numFmtId="0" fontId="12" fillId="44" borderId="15" xfId="0" applyFont="1" applyFill="1" applyBorder="1" applyAlignment="1">
      <alignment horizontal="center"/>
    </xf>
    <xf numFmtId="0" fontId="12" fillId="44" borderId="16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64" fontId="28" fillId="68" borderId="13" xfId="0" applyNumberFormat="1" applyFont="1" applyFill="1" applyBorder="1" applyAlignment="1">
      <alignment horizontal="center"/>
    </xf>
    <xf numFmtId="164" fontId="28" fillId="68" borderId="14" xfId="0" applyNumberFormat="1" applyFont="1" applyFill="1" applyBorder="1" applyAlignment="1">
      <alignment horizontal="center"/>
    </xf>
    <xf numFmtId="0" fontId="2" fillId="70" borderId="13" xfId="0" applyFont="1" applyFill="1" applyBorder="1" applyAlignment="1">
      <alignment horizontal="center"/>
    </xf>
    <xf numFmtId="0" fontId="2" fillId="70" borderId="14" xfId="0" applyFont="1" applyFill="1" applyBorder="1" applyAlignment="1">
      <alignment horizontal="center"/>
    </xf>
    <xf numFmtId="0" fontId="2" fillId="7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43" borderId="21" xfId="0" applyFont="1" applyFill="1" applyBorder="1" applyAlignment="1">
      <alignment horizontal="center"/>
    </xf>
    <xf numFmtId="0" fontId="14" fillId="43" borderId="16" xfId="0" applyFont="1" applyFill="1" applyBorder="1" applyAlignment="1">
      <alignment horizontal="center"/>
    </xf>
    <xf numFmtId="0" fontId="15" fillId="43" borderId="21" xfId="0" applyFont="1" applyFill="1" applyBorder="1" applyAlignment="1">
      <alignment horizontal="center"/>
    </xf>
    <xf numFmtId="0" fontId="15" fillId="43" borderId="16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78" borderId="13" xfId="0" applyFont="1" applyFill="1" applyBorder="1" applyAlignment="1">
      <alignment horizontal="center"/>
    </xf>
    <xf numFmtId="0" fontId="27" fillId="78" borderId="14" xfId="0" applyFont="1" applyFill="1" applyBorder="1" applyAlignment="1">
      <alignment horizontal="center"/>
    </xf>
    <xf numFmtId="164" fontId="28" fillId="78" borderId="13" xfId="0" applyNumberFormat="1" applyFont="1" applyFill="1" applyBorder="1" applyAlignment="1">
      <alignment horizontal="center"/>
    </xf>
    <xf numFmtId="164" fontId="28" fillId="78" borderId="14" xfId="0" applyNumberFormat="1" applyFont="1" applyFill="1" applyBorder="1" applyAlignment="1">
      <alignment horizontal="center"/>
    </xf>
    <xf numFmtId="0" fontId="25" fillId="78" borderId="23" xfId="0" applyFont="1" applyFill="1" applyBorder="1" applyAlignment="1">
      <alignment horizontal="center"/>
    </xf>
    <xf numFmtId="0" fontId="25" fillId="78" borderId="24" xfId="0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11.57421875" style="0" customWidth="1"/>
    <col min="2" max="2" width="53.57421875" style="0" customWidth="1"/>
    <col min="3" max="3" width="36.7109375" style="0" customWidth="1"/>
  </cols>
  <sheetData>
    <row r="1" spans="1:3" ht="18.75" thickBot="1" thickTop="1">
      <c r="A1" s="28" t="s">
        <v>0</v>
      </c>
      <c r="B1" s="29" t="s">
        <v>1</v>
      </c>
      <c r="C1" s="29" t="s">
        <v>2</v>
      </c>
    </row>
    <row r="2" spans="1:3" ht="16.5" thickTop="1">
      <c r="A2" s="75">
        <v>1101</v>
      </c>
      <c r="B2" s="76" t="s">
        <v>3</v>
      </c>
      <c r="C2" s="76" t="s">
        <v>31</v>
      </c>
    </row>
    <row r="3" spans="1:3" ht="15.75">
      <c r="A3" s="77">
        <v>1102</v>
      </c>
      <c r="B3" s="78" t="s">
        <v>4</v>
      </c>
      <c r="C3" s="78" t="s">
        <v>31</v>
      </c>
    </row>
    <row r="4" spans="1:3" ht="15.75">
      <c r="A4" s="77">
        <v>1103</v>
      </c>
      <c r="B4" s="78" t="s">
        <v>5</v>
      </c>
      <c r="C4" s="78" t="s">
        <v>31</v>
      </c>
    </row>
    <row r="5" spans="1:3" ht="15.75">
      <c r="A5" s="77">
        <v>1104</v>
      </c>
      <c r="B5" s="78" t="s">
        <v>6</v>
      </c>
      <c r="C5" s="78" t="s">
        <v>31</v>
      </c>
    </row>
    <row r="6" spans="1:3" ht="15.75">
      <c r="A6" s="77">
        <v>1105</v>
      </c>
      <c r="B6" s="78" t="s">
        <v>7</v>
      </c>
      <c r="C6" s="78" t="s">
        <v>31</v>
      </c>
    </row>
    <row r="7" spans="1:3" ht="15.75">
      <c r="A7" s="77">
        <v>1201</v>
      </c>
      <c r="B7" s="78" t="s">
        <v>8</v>
      </c>
      <c r="C7" s="78" t="s">
        <v>32</v>
      </c>
    </row>
    <row r="8" spans="1:3" ht="15.75">
      <c r="A8" s="77">
        <v>1202</v>
      </c>
      <c r="B8" s="78" t="s">
        <v>9</v>
      </c>
      <c r="C8" s="78" t="s">
        <v>32</v>
      </c>
    </row>
    <row r="9" spans="1:3" ht="15.75">
      <c r="A9" s="77">
        <v>1203</v>
      </c>
      <c r="B9" s="78" t="s">
        <v>10</v>
      </c>
      <c r="C9" s="78" t="s">
        <v>33</v>
      </c>
    </row>
    <row r="10" spans="1:3" ht="15.75">
      <c r="A10" s="77">
        <v>1204</v>
      </c>
      <c r="B10" s="78" t="s">
        <v>11</v>
      </c>
      <c r="C10" s="78" t="s">
        <v>32</v>
      </c>
    </row>
    <row r="11" spans="1:3" ht="15.75">
      <c r="A11" s="77">
        <v>1205</v>
      </c>
      <c r="B11" s="78" t="s">
        <v>12</v>
      </c>
      <c r="C11" s="78" t="s">
        <v>33</v>
      </c>
    </row>
    <row r="12" spans="1:3" ht="15.75">
      <c r="A12" s="77">
        <v>1206</v>
      </c>
      <c r="B12" s="78" t="s">
        <v>13</v>
      </c>
      <c r="C12" s="78" t="s">
        <v>32</v>
      </c>
    </row>
    <row r="13" spans="1:3" ht="15.75">
      <c r="A13" s="77">
        <v>1207</v>
      </c>
      <c r="B13" s="78" t="s">
        <v>14</v>
      </c>
      <c r="C13" s="78" t="s">
        <v>33</v>
      </c>
    </row>
    <row r="14" spans="1:3" ht="15.75">
      <c r="A14" s="77">
        <v>2101</v>
      </c>
      <c r="B14" s="78" t="s">
        <v>15</v>
      </c>
      <c r="C14" s="78" t="s">
        <v>34</v>
      </c>
    </row>
    <row r="15" spans="1:3" ht="15.75">
      <c r="A15" s="77">
        <v>2102</v>
      </c>
      <c r="B15" s="78" t="s">
        <v>16</v>
      </c>
      <c r="C15" s="78" t="s">
        <v>34</v>
      </c>
    </row>
    <row r="16" spans="1:3" ht="15.75">
      <c r="A16" s="77">
        <v>2103</v>
      </c>
      <c r="B16" s="78" t="s">
        <v>17</v>
      </c>
      <c r="C16" s="78" t="s">
        <v>34</v>
      </c>
    </row>
    <row r="17" spans="1:3" ht="15.75">
      <c r="A17" s="77">
        <v>2201</v>
      </c>
      <c r="B17" s="78" t="s">
        <v>18</v>
      </c>
      <c r="C17" s="78" t="s">
        <v>35</v>
      </c>
    </row>
    <row r="18" spans="1:3" ht="15.75">
      <c r="A18" s="77">
        <v>3101</v>
      </c>
      <c r="B18" s="78" t="s">
        <v>19</v>
      </c>
      <c r="C18" s="78" t="s">
        <v>36</v>
      </c>
    </row>
    <row r="19" spans="1:3" ht="15.75">
      <c r="A19" s="77">
        <v>3102</v>
      </c>
      <c r="B19" s="78" t="s">
        <v>20</v>
      </c>
      <c r="C19" s="78" t="s">
        <v>36</v>
      </c>
    </row>
    <row r="20" spans="1:3" ht="15.75">
      <c r="A20" s="77">
        <v>4101</v>
      </c>
      <c r="B20" s="78" t="s">
        <v>21</v>
      </c>
      <c r="C20" s="78" t="s">
        <v>37</v>
      </c>
    </row>
    <row r="21" spans="1:3" ht="15.75">
      <c r="A21" s="77">
        <v>5101</v>
      </c>
      <c r="B21" s="78" t="s">
        <v>22</v>
      </c>
      <c r="C21" s="78" t="s">
        <v>38</v>
      </c>
    </row>
    <row r="22" spans="1:3" ht="15.75">
      <c r="A22" s="77">
        <v>5102</v>
      </c>
      <c r="B22" s="78" t="s">
        <v>23</v>
      </c>
      <c r="C22" s="78" t="s">
        <v>38</v>
      </c>
    </row>
    <row r="23" spans="1:3" ht="15.75">
      <c r="A23" s="77">
        <v>5103</v>
      </c>
      <c r="B23" s="78" t="s">
        <v>24</v>
      </c>
      <c r="C23" s="78" t="s">
        <v>38</v>
      </c>
    </row>
    <row r="24" spans="1:3" ht="15.75">
      <c r="A24" s="77">
        <v>5104</v>
      </c>
      <c r="B24" s="78" t="s">
        <v>25</v>
      </c>
      <c r="C24" s="78" t="s">
        <v>38</v>
      </c>
    </row>
    <row r="25" spans="1:3" ht="15.75">
      <c r="A25" s="77">
        <v>5105</v>
      </c>
      <c r="B25" s="78" t="s">
        <v>26</v>
      </c>
      <c r="C25" s="78" t="s">
        <v>38</v>
      </c>
    </row>
    <row r="26" spans="1:3" ht="15.75">
      <c r="A26" s="77">
        <v>5106</v>
      </c>
      <c r="B26" s="78" t="s">
        <v>27</v>
      </c>
      <c r="C26" s="78" t="s">
        <v>38</v>
      </c>
    </row>
    <row r="27" spans="1:3" ht="15.75">
      <c r="A27" s="77">
        <v>5107</v>
      </c>
      <c r="B27" s="78" t="s">
        <v>28</v>
      </c>
      <c r="C27" s="78" t="s">
        <v>38</v>
      </c>
    </row>
    <row r="28" spans="1:3" ht="15.75">
      <c r="A28" s="77">
        <v>5108</v>
      </c>
      <c r="B28" s="78" t="s">
        <v>29</v>
      </c>
      <c r="C28" s="78" t="s">
        <v>38</v>
      </c>
    </row>
    <row r="29" spans="1:3" ht="16.5" thickBot="1">
      <c r="A29" s="79">
        <v>5109</v>
      </c>
      <c r="B29" s="80" t="s">
        <v>30</v>
      </c>
      <c r="C29" s="80" t="s">
        <v>38</v>
      </c>
    </row>
    <row r="30" spans="1:3" ht="13.5" thickTop="1">
      <c r="A30" s="27"/>
      <c r="B30" s="27"/>
      <c r="C30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F34"/>
  <sheetViews>
    <sheetView zoomScalePageLayoutView="0" workbookViewId="0" topLeftCell="A22">
      <selection activeCell="C10" sqref="C10"/>
    </sheetView>
  </sheetViews>
  <sheetFormatPr defaultColWidth="9.140625" defaultRowHeight="12.75"/>
  <cols>
    <col min="1" max="1" width="12.00390625" style="0" customWidth="1"/>
    <col min="2" max="2" width="48.140625" style="0" customWidth="1"/>
    <col min="3" max="3" width="26.421875" style="0" customWidth="1"/>
    <col min="4" max="4" width="25.8515625" style="0" customWidth="1"/>
  </cols>
  <sheetData>
    <row r="1" spans="1:4" ht="18.75">
      <c r="A1" s="400" t="s">
        <v>71</v>
      </c>
      <c r="B1" s="400"/>
      <c r="C1" s="400"/>
      <c r="D1" s="400"/>
    </row>
    <row r="2" spans="1:4" ht="18.75">
      <c r="A2" s="400" t="s">
        <v>81</v>
      </c>
      <c r="B2" s="400"/>
      <c r="C2" s="400"/>
      <c r="D2" s="400"/>
    </row>
    <row r="3" spans="1:4" ht="18.75">
      <c r="A3" s="400" t="s">
        <v>86</v>
      </c>
      <c r="B3" s="400"/>
      <c r="C3" s="400"/>
      <c r="D3" s="400"/>
    </row>
    <row r="4" ht="13.5" thickBot="1"/>
    <row r="5" spans="1:4" ht="16.5" thickBot="1" thickTop="1">
      <c r="A5" s="259" t="s">
        <v>0</v>
      </c>
      <c r="B5" s="260" t="s">
        <v>1</v>
      </c>
      <c r="C5" s="260" t="s">
        <v>41</v>
      </c>
      <c r="D5" s="260" t="s">
        <v>42</v>
      </c>
    </row>
    <row r="6" spans="1:4" ht="15.75" thickTop="1">
      <c r="A6" s="261">
        <v>1101</v>
      </c>
      <c r="B6" s="267" t="s">
        <v>3</v>
      </c>
      <c r="C6" s="264">
        <f>'NS AWAL'!C7+'aktiva lancar'!E34</f>
        <v>27005000</v>
      </c>
      <c r="D6" s="270"/>
    </row>
    <row r="7" spans="1:4" ht="15">
      <c r="A7" s="262">
        <v>1102</v>
      </c>
      <c r="B7" s="268" t="s">
        <v>4</v>
      </c>
      <c r="C7" s="265">
        <f>'NS AWAL'!C8+'aktiva lancar'!E45</f>
        <v>24000000</v>
      </c>
      <c r="D7" s="271"/>
    </row>
    <row r="8" spans="1:4" ht="15">
      <c r="A8" s="262">
        <v>1103</v>
      </c>
      <c r="B8" s="268" t="s">
        <v>5</v>
      </c>
      <c r="C8" s="265">
        <v>0</v>
      </c>
      <c r="D8" s="271"/>
    </row>
    <row r="9" spans="1:4" ht="15">
      <c r="A9" s="262">
        <v>1104</v>
      </c>
      <c r="B9" s="268" t="s">
        <v>6</v>
      </c>
      <c r="C9" s="265">
        <f>'NS AWAL'!C10+'aktiva lancar'!E53</f>
        <v>2000000</v>
      </c>
      <c r="D9" s="271"/>
    </row>
    <row r="10" spans="1:6" ht="15">
      <c r="A10" s="262">
        <v>1105</v>
      </c>
      <c r="B10" s="268" t="s">
        <v>7</v>
      </c>
      <c r="C10" s="265">
        <f>'NS AWAL'!C11+'aktiva lancar'!E61</f>
        <v>27500000</v>
      </c>
      <c r="D10" s="271"/>
      <c r="F10" s="10"/>
    </row>
    <row r="11" spans="1:4" ht="15">
      <c r="A11" s="262">
        <v>1201</v>
      </c>
      <c r="B11" s="268" t="s">
        <v>8</v>
      </c>
      <c r="C11" s="265">
        <f>'NS AWAL'!C12</f>
        <v>50000000</v>
      </c>
      <c r="D11" s="271"/>
    </row>
    <row r="12" spans="1:4" ht="15">
      <c r="A12" s="262">
        <v>1202</v>
      </c>
      <c r="B12" s="268" t="s">
        <v>9</v>
      </c>
      <c r="C12" s="265">
        <f>'NS AWAL'!C13</f>
        <v>120000000</v>
      </c>
      <c r="D12" s="271"/>
    </row>
    <row r="13" spans="1:4" ht="15">
      <c r="A13" s="262">
        <v>1203</v>
      </c>
      <c r="B13" s="268" t="s">
        <v>10</v>
      </c>
      <c r="C13" s="265"/>
      <c r="D13" s="271">
        <f>'NS AWAL'!D14</f>
        <v>5000000</v>
      </c>
    </row>
    <row r="14" spans="1:4" ht="15">
      <c r="A14" s="262">
        <v>1204</v>
      </c>
      <c r="B14" s="268" t="s">
        <v>11</v>
      </c>
      <c r="C14" s="265">
        <f>'NS AWAL'!C15+'Aktiva Tetap'!E10</f>
        <v>25000000</v>
      </c>
      <c r="D14" s="271"/>
    </row>
    <row r="15" spans="1:4" ht="15">
      <c r="A15" s="262">
        <v>1205</v>
      </c>
      <c r="B15" s="268" t="s">
        <v>12</v>
      </c>
      <c r="C15" s="265"/>
      <c r="D15" s="271">
        <f>'NS AWAL'!D16</f>
        <v>3000000</v>
      </c>
    </row>
    <row r="16" spans="1:4" ht="15">
      <c r="A16" s="262">
        <v>1206</v>
      </c>
      <c r="B16" s="268" t="s">
        <v>13</v>
      </c>
      <c r="C16" s="265">
        <f>'NS AWAL'!C17</f>
        <v>60000000</v>
      </c>
      <c r="D16" s="271"/>
    </row>
    <row r="17" spans="1:4" ht="15">
      <c r="A17" s="262">
        <v>1207</v>
      </c>
      <c r="B17" s="268" t="s">
        <v>14</v>
      </c>
      <c r="C17" s="265"/>
      <c r="D17" s="271">
        <f>'NS AWAL'!D18</f>
        <v>12000000</v>
      </c>
    </row>
    <row r="18" spans="1:4" ht="15">
      <c r="A18" s="262">
        <v>2101</v>
      </c>
      <c r="B18" s="268" t="s">
        <v>15</v>
      </c>
      <c r="C18" s="265"/>
      <c r="D18" s="271">
        <f>'NS AWAL'!D19+'Kewajiban Lancar'!G9</f>
        <v>32000000</v>
      </c>
    </row>
    <row r="19" spans="1:4" ht="15">
      <c r="A19" s="262">
        <v>2102</v>
      </c>
      <c r="B19" s="268" t="s">
        <v>16</v>
      </c>
      <c r="C19" s="265"/>
      <c r="D19" s="271"/>
    </row>
    <row r="20" spans="1:4" ht="15">
      <c r="A20" s="262">
        <v>2103</v>
      </c>
      <c r="B20" s="268" t="s">
        <v>17</v>
      </c>
      <c r="C20" s="265"/>
      <c r="D20" s="271"/>
    </row>
    <row r="21" spans="1:4" ht="15">
      <c r="A21" s="262">
        <v>2201</v>
      </c>
      <c r="B21" s="268" t="s">
        <v>18</v>
      </c>
      <c r="C21" s="265"/>
      <c r="D21" s="271">
        <f>'NS AWAL'!D22</f>
        <v>30000000</v>
      </c>
    </row>
    <row r="22" spans="1:4" ht="15">
      <c r="A22" s="262">
        <v>3101</v>
      </c>
      <c r="B22" s="268" t="s">
        <v>19</v>
      </c>
      <c r="C22" s="265"/>
      <c r="D22" s="271">
        <f>'NS AWAL'!D23</f>
        <v>250000000</v>
      </c>
    </row>
    <row r="23" spans="1:4" ht="15">
      <c r="A23" s="262">
        <v>3102</v>
      </c>
      <c r="B23" s="268" t="s">
        <v>20</v>
      </c>
      <c r="C23" s="265">
        <f>Modal!F9</f>
        <v>2000000</v>
      </c>
      <c r="D23" s="271"/>
    </row>
    <row r="24" spans="1:4" ht="15">
      <c r="A24" s="262">
        <v>4101</v>
      </c>
      <c r="B24" s="268" t="s">
        <v>21</v>
      </c>
      <c r="C24" s="376"/>
      <c r="D24" s="271">
        <f>'Pendapatan Pemasangan'!E13</f>
        <v>39700000</v>
      </c>
    </row>
    <row r="25" spans="1:4" ht="15.75">
      <c r="A25" s="262">
        <v>5101</v>
      </c>
      <c r="B25" s="268" t="s">
        <v>22</v>
      </c>
      <c r="C25" s="378">
        <v>30750000</v>
      </c>
      <c r="D25" s="271"/>
    </row>
    <row r="26" spans="1:4" ht="15">
      <c r="A26" s="262">
        <v>5102</v>
      </c>
      <c r="B26" s="268" t="s">
        <v>23</v>
      </c>
      <c r="C26" s="377">
        <v>700000</v>
      </c>
      <c r="D26" s="271"/>
    </row>
    <row r="27" spans="1:4" ht="15">
      <c r="A27" s="262">
        <v>5103</v>
      </c>
      <c r="B27" s="268" t="s">
        <v>24</v>
      </c>
      <c r="C27" s="265">
        <v>600000</v>
      </c>
      <c r="D27" s="271"/>
    </row>
    <row r="28" spans="1:4" ht="15">
      <c r="A28" s="262">
        <v>5104</v>
      </c>
      <c r="B28" s="268" t="s">
        <v>25</v>
      </c>
      <c r="C28" s="265">
        <v>425000</v>
      </c>
      <c r="D28" s="271"/>
    </row>
    <row r="29" spans="1:4" ht="15">
      <c r="A29" s="262">
        <v>5105</v>
      </c>
      <c r="B29" s="268" t="s">
        <v>26</v>
      </c>
      <c r="C29" s="265">
        <v>270000</v>
      </c>
      <c r="D29" s="271"/>
    </row>
    <row r="30" spans="1:4" ht="15">
      <c r="A30" s="262">
        <v>5106</v>
      </c>
      <c r="B30" s="268" t="s">
        <v>27</v>
      </c>
      <c r="C30" s="265">
        <v>950000</v>
      </c>
      <c r="D30" s="271"/>
    </row>
    <row r="31" spans="1:4" ht="15">
      <c r="A31" s="262">
        <v>5107</v>
      </c>
      <c r="B31" s="268" t="s">
        <v>28</v>
      </c>
      <c r="C31" s="265">
        <v>500000</v>
      </c>
      <c r="D31" s="271"/>
    </row>
    <row r="32" spans="1:4" ht="15">
      <c r="A32" s="262">
        <v>5108</v>
      </c>
      <c r="B32" s="268" t="s">
        <v>29</v>
      </c>
      <c r="C32" s="265"/>
      <c r="D32" s="271"/>
    </row>
    <row r="33" spans="1:4" ht="15.75" thickBot="1">
      <c r="A33" s="263">
        <v>5109</v>
      </c>
      <c r="B33" s="269" t="s">
        <v>30</v>
      </c>
      <c r="C33" s="266"/>
      <c r="D33" s="272"/>
    </row>
    <row r="34" spans="1:4" ht="17.25" thickBot="1" thickTop="1">
      <c r="A34" s="273"/>
      <c r="B34" s="273"/>
      <c r="C34" s="274">
        <f>SUM(C6:C31)</f>
        <v>371700000</v>
      </c>
      <c r="D34" s="274">
        <f>SUM(D7:D24)</f>
        <v>371700000</v>
      </c>
    </row>
    <row r="35" ht="13.5" thickTop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1"/>
  </sheetPr>
  <dimension ref="A1:E66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6.421875" style="0" customWidth="1"/>
    <col min="2" max="2" width="47.7109375" style="0" customWidth="1"/>
    <col min="3" max="3" width="11.7109375" style="0" customWidth="1"/>
    <col min="4" max="4" width="27.28125" style="0" customWidth="1"/>
    <col min="5" max="5" width="27.421875" style="0" customWidth="1"/>
  </cols>
  <sheetData>
    <row r="1" spans="1:5" ht="18.75">
      <c r="A1" s="400" t="s">
        <v>71</v>
      </c>
      <c r="B1" s="400"/>
      <c r="C1" s="400"/>
      <c r="D1" s="400"/>
      <c r="E1" s="400"/>
    </row>
    <row r="2" spans="1:5" ht="18.75">
      <c r="A2" s="400" t="s">
        <v>76</v>
      </c>
      <c r="B2" s="400"/>
      <c r="C2" s="400"/>
      <c r="D2" s="400"/>
      <c r="E2" s="400"/>
    </row>
    <row r="3" spans="1:5" ht="18.75">
      <c r="A3" s="400" t="s">
        <v>77</v>
      </c>
      <c r="B3" s="400"/>
      <c r="C3" s="400"/>
      <c r="D3" s="400"/>
      <c r="E3" s="400"/>
    </row>
    <row r="4" ht="13.5" thickBot="1"/>
    <row r="5" spans="1:5" ht="18" thickBot="1" thickTop="1">
      <c r="A5" s="275" t="s">
        <v>47</v>
      </c>
      <c r="B5" s="275" t="s">
        <v>1</v>
      </c>
      <c r="C5" s="275" t="s">
        <v>48</v>
      </c>
      <c r="D5" s="275" t="s">
        <v>41</v>
      </c>
      <c r="E5" s="275" t="s">
        <v>42</v>
      </c>
    </row>
    <row r="6" spans="1:5" ht="17.25" thickTop="1">
      <c r="A6" s="280" t="s">
        <v>78</v>
      </c>
      <c r="B6" s="289" t="str">
        <f>VLOOKUP(C6,'Daftar Akun'!$A$1:$B$29,2)</f>
        <v>Biaya Pemakaian Persediaan</v>
      </c>
      <c r="C6" s="283">
        <v>5108</v>
      </c>
      <c r="D6" s="292">
        <v>4000000</v>
      </c>
      <c r="E6" s="286"/>
    </row>
    <row r="7" spans="1:5" ht="16.5">
      <c r="A7" s="281"/>
      <c r="B7" s="290" t="str">
        <f>VLOOKUP(C7,'Daftar Akun'!$A$1:$B$29,2)</f>
        <v>Persediaan Barang</v>
      </c>
      <c r="C7" s="284">
        <v>1105</v>
      </c>
      <c r="D7" s="293"/>
      <c r="E7" s="287">
        <v>4000000</v>
      </c>
    </row>
    <row r="8" spans="1:5" ht="16.5">
      <c r="A8" s="281" t="s">
        <v>78</v>
      </c>
      <c r="B8" s="290" t="str">
        <f>VLOOKUP(C8,'Daftar Akun'!$A$1:$B$29,2)</f>
        <v>Biaya Depresiasi</v>
      </c>
      <c r="C8" s="284">
        <v>5109</v>
      </c>
      <c r="D8" s="293">
        <v>150000</v>
      </c>
      <c r="E8" s="287"/>
    </row>
    <row r="9" spans="1:5" ht="16.5">
      <c r="A9" s="281"/>
      <c r="B9" s="290" t="str">
        <f>VLOOKUP(C9,'Daftar Akun'!$A$1:$B$29,2)</f>
        <v>Akumulasi Penyusutan Peralatan Kantor</v>
      </c>
      <c r="C9" s="284">
        <v>1205</v>
      </c>
      <c r="D9" s="293"/>
      <c r="E9" s="287">
        <v>150000</v>
      </c>
    </row>
    <row r="10" spans="1:5" ht="16.5">
      <c r="A10" s="281" t="s">
        <v>78</v>
      </c>
      <c r="B10" s="290" t="str">
        <f>VLOOKUP(C10,'Daftar Akun'!$A$1:$B$29,2)</f>
        <v>Biaya Depresiasi</v>
      </c>
      <c r="C10" s="284">
        <v>5109</v>
      </c>
      <c r="D10" s="293">
        <v>200000</v>
      </c>
      <c r="E10" s="287"/>
    </row>
    <row r="11" spans="1:5" ht="16.5">
      <c r="A11" s="281"/>
      <c r="B11" s="290" t="str">
        <f>VLOOKUP(C11,'Daftar Akun'!$A$1:$B$29,2)</f>
        <v>Akumulasi Penyusutan Kendaraan</v>
      </c>
      <c r="C11" s="284">
        <v>1207</v>
      </c>
      <c r="D11" s="293"/>
      <c r="E11" s="287">
        <v>200000</v>
      </c>
    </row>
    <row r="12" spans="1:5" ht="16.5">
      <c r="A12" s="281" t="s">
        <v>78</v>
      </c>
      <c r="B12" s="290" t="str">
        <f>VLOOKUP(C12,'Daftar Akun'!$A$1:$B$29,2)</f>
        <v>Biaya Depresiasi</v>
      </c>
      <c r="C12" s="284">
        <v>5109</v>
      </c>
      <c r="D12" s="293">
        <v>500000</v>
      </c>
      <c r="E12" s="287"/>
    </row>
    <row r="13" spans="1:5" ht="17.25" thickBot="1">
      <c r="A13" s="282"/>
      <c r="B13" s="291" t="str">
        <f>VLOOKUP(C13,'Daftar Akun'!$A$1:$B$29,2)</f>
        <v>Akumulasi Penyusutan Gedung</v>
      </c>
      <c r="C13" s="285">
        <v>1203</v>
      </c>
      <c r="D13" s="294"/>
      <c r="E13" s="288">
        <v>500000</v>
      </c>
    </row>
    <row r="14" spans="1:5" ht="17.25" thickTop="1">
      <c r="A14" s="276"/>
      <c r="B14" s="277"/>
      <c r="C14" s="277"/>
      <c r="D14" s="401">
        <f>SUM(D6:D12)</f>
        <v>4850000</v>
      </c>
      <c r="E14" s="401">
        <f>SUM(E6:E13)</f>
        <v>4850000</v>
      </c>
    </row>
    <row r="15" spans="1:5" ht="13.5" thickBot="1">
      <c r="A15" s="278"/>
      <c r="B15" s="279"/>
      <c r="C15" s="279"/>
      <c r="D15" s="402"/>
      <c r="E15" s="402"/>
    </row>
    <row r="16" spans="1:5" ht="13.5" thickTop="1">
      <c r="A16" s="4"/>
      <c r="B16" s="3"/>
      <c r="C16" s="3"/>
      <c r="D16" s="6"/>
      <c r="E16" s="6"/>
    </row>
    <row r="17" spans="1:5" ht="12.75">
      <c r="A17" s="4"/>
      <c r="B17" s="3"/>
      <c r="C17" s="3"/>
      <c r="D17" s="6"/>
      <c r="E17" s="6"/>
    </row>
    <row r="18" spans="1:5" ht="12.75">
      <c r="A18" s="4"/>
      <c r="B18" s="3"/>
      <c r="C18" s="3"/>
      <c r="D18" s="6"/>
      <c r="E18" s="6"/>
    </row>
    <row r="19" spans="1:5" ht="12.75">
      <c r="A19" s="4"/>
      <c r="B19" s="3"/>
      <c r="C19" s="3"/>
      <c r="D19" s="6"/>
      <c r="E19" s="6"/>
    </row>
    <row r="20" spans="1:5" ht="12.75">
      <c r="A20" s="4"/>
      <c r="B20" s="3"/>
      <c r="C20" s="3"/>
      <c r="D20" s="6"/>
      <c r="E20" s="6"/>
    </row>
    <row r="21" spans="1:5" ht="12.75">
      <c r="A21" s="4"/>
      <c r="B21" s="3"/>
      <c r="C21" s="3"/>
      <c r="D21" s="6"/>
      <c r="E21" s="6"/>
    </row>
    <row r="22" spans="1:5" ht="12.75">
      <c r="A22" s="4"/>
      <c r="B22" s="3"/>
      <c r="C22" s="3"/>
      <c r="D22" s="6"/>
      <c r="E22" s="6"/>
    </row>
    <row r="23" spans="1:5" ht="12.75">
      <c r="A23" s="4"/>
      <c r="B23" s="3"/>
      <c r="C23" s="3"/>
      <c r="D23" s="6"/>
      <c r="E23" s="6"/>
    </row>
    <row r="24" spans="1:5" ht="12.75">
      <c r="A24" s="4"/>
      <c r="B24" s="3"/>
      <c r="C24" s="3"/>
      <c r="D24" s="6"/>
      <c r="E24" s="6"/>
    </row>
    <row r="25" spans="1:5" ht="12.75">
      <c r="A25" s="4"/>
      <c r="B25" s="3"/>
      <c r="C25" s="3"/>
      <c r="D25" s="6"/>
      <c r="E25" s="6"/>
    </row>
    <row r="26" spans="1:5" ht="12.75">
      <c r="A26" s="4"/>
      <c r="B26" s="3"/>
      <c r="C26" s="3"/>
      <c r="D26" s="6"/>
      <c r="E26" s="6"/>
    </row>
    <row r="27" spans="1:5" ht="12.75">
      <c r="A27" s="4"/>
      <c r="B27" s="3"/>
      <c r="C27" s="3"/>
      <c r="D27" s="6"/>
      <c r="E27" s="6"/>
    </row>
    <row r="28" spans="1:5" ht="12.75">
      <c r="A28" s="4"/>
      <c r="B28" s="3"/>
      <c r="C28" s="3"/>
      <c r="D28" s="6"/>
      <c r="E28" s="6"/>
    </row>
    <row r="29" spans="1:5" ht="12.75">
      <c r="A29" s="4"/>
      <c r="B29" s="3"/>
      <c r="C29" s="3"/>
      <c r="D29" s="6"/>
      <c r="E29" s="6"/>
    </row>
    <row r="30" spans="1:5" ht="12.75">
      <c r="A30" s="4"/>
      <c r="B30" s="3"/>
      <c r="C30" s="3"/>
      <c r="D30" s="6"/>
      <c r="E30" s="6"/>
    </row>
    <row r="31" spans="1:5" ht="12.75">
      <c r="A31" s="4"/>
      <c r="B31" s="3"/>
      <c r="C31" s="3"/>
      <c r="D31" s="6"/>
      <c r="E31" s="6"/>
    </row>
    <row r="32" spans="1:5" ht="12.75">
      <c r="A32" s="4"/>
      <c r="B32" s="3"/>
      <c r="C32" s="3"/>
      <c r="D32" s="6"/>
      <c r="E32" s="6"/>
    </row>
    <row r="33" spans="1:5" ht="12.75">
      <c r="A33" s="4"/>
      <c r="B33" s="3"/>
      <c r="C33" s="3"/>
      <c r="D33" s="6"/>
      <c r="E33" s="6"/>
    </row>
    <row r="34" spans="1:5" ht="12.75">
      <c r="A34" s="4"/>
      <c r="B34" s="3"/>
      <c r="C34" s="3"/>
      <c r="D34" s="6"/>
      <c r="E34" s="6"/>
    </row>
    <row r="35" spans="1:5" ht="12.75">
      <c r="A35" s="4"/>
      <c r="B35" s="3"/>
      <c r="C35" s="3"/>
      <c r="D35" s="6"/>
      <c r="E35" s="6"/>
    </row>
    <row r="36" spans="1:5" ht="12.75">
      <c r="A36" s="4"/>
      <c r="B36" s="3"/>
      <c r="C36" s="3"/>
      <c r="D36" s="6"/>
      <c r="E36" s="6"/>
    </row>
    <row r="37" spans="1:5" ht="12.75">
      <c r="A37" s="4"/>
      <c r="B37" s="3"/>
      <c r="C37" s="3"/>
      <c r="D37" s="6"/>
      <c r="E37" s="6"/>
    </row>
    <row r="38" spans="1:5" ht="12.75">
      <c r="A38" s="4"/>
      <c r="B38" s="3"/>
      <c r="C38" s="3"/>
      <c r="D38" s="6"/>
      <c r="E38" s="6"/>
    </row>
    <row r="39" spans="1:5" ht="12.75">
      <c r="A39" s="4"/>
      <c r="B39" s="3"/>
      <c r="C39" s="3"/>
      <c r="D39" s="6"/>
      <c r="E39" s="6"/>
    </row>
    <row r="40" spans="1:5" ht="12.75">
      <c r="A40" s="4"/>
      <c r="B40" s="3"/>
      <c r="C40" s="3"/>
      <c r="D40" s="6"/>
      <c r="E40" s="6"/>
    </row>
    <row r="41" spans="1:5" ht="12.75">
      <c r="A41" s="4"/>
      <c r="B41" s="3"/>
      <c r="C41" s="3"/>
      <c r="D41" s="6"/>
      <c r="E41" s="6"/>
    </row>
    <row r="42" spans="1:5" ht="12.75">
      <c r="A42" s="4"/>
      <c r="B42" s="3"/>
      <c r="C42" s="3"/>
      <c r="D42" s="6"/>
      <c r="E42" s="6"/>
    </row>
    <row r="43" spans="1:5" ht="12.75">
      <c r="A43" s="4"/>
      <c r="B43" s="3"/>
      <c r="C43" s="3"/>
      <c r="D43" s="6"/>
      <c r="E43" s="6"/>
    </row>
    <row r="44" spans="1:5" ht="12.75">
      <c r="A44" s="4"/>
      <c r="B44" s="3"/>
      <c r="C44" s="3"/>
      <c r="D44" s="6"/>
      <c r="E44" s="6"/>
    </row>
    <row r="45" spans="1:5" ht="12.75">
      <c r="A45" s="11"/>
      <c r="B45" s="7"/>
      <c r="C45" s="3"/>
      <c r="D45" s="6"/>
      <c r="E45" s="6"/>
    </row>
    <row r="46" spans="1:5" ht="12.75">
      <c r="A46" s="11"/>
      <c r="B46" s="3"/>
      <c r="C46" s="3"/>
      <c r="D46" s="6"/>
      <c r="E46" s="6"/>
    </row>
    <row r="47" spans="1:5" ht="12.75">
      <c r="A47" s="11"/>
      <c r="B47" s="3"/>
      <c r="C47" s="3"/>
      <c r="D47" s="6"/>
      <c r="E47" s="6"/>
    </row>
    <row r="48" spans="1:5" ht="12.75">
      <c r="A48" s="11"/>
      <c r="B48" s="3"/>
      <c r="C48" s="3"/>
      <c r="D48" s="6"/>
      <c r="E48" s="6"/>
    </row>
    <row r="49" spans="1:5" ht="12.75">
      <c r="A49" s="11"/>
      <c r="B49" s="3"/>
      <c r="C49" s="3"/>
      <c r="D49" s="6"/>
      <c r="E49" s="6"/>
    </row>
    <row r="50" spans="2:5" ht="12.75">
      <c r="B50" s="3"/>
      <c r="C50" s="3"/>
      <c r="D50" s="6"/>
      <c r="E50" s="6"/>
    </row>
    <row r="51" spans="1:5" ht="12.75">
      <c r="A51" s="11"/>
      <c r="B51" s="3"/>
      <c r="C51" s="3"/>
      <c r="D51" s="6"/>
      <c r="E51" s="6"/>
    </row>
    <row r="52" spans="1:5" ht="12.75">
      <c r="A52" s="11"/>
      <c r="B52" s="3"/>
      <c r="C52" s="3"/>
      <c r="D52" s="6"/>
      <c r="E52" s="6"/>
    </row>
    <row r="53" spans="1:5" ht="12.75">
      <c r="A53" s="11"/>
      <c r="B53" s="3"/>
      <c r="C53" s="3"/>
      <c r="D53" s="6"/>
      <c r="E53" s="6"/>
    </row>
    <row r="54" spans="1:5" ht="12.75">
      <c r="A54" s="11"/>
      <c r="B54" s="3"/>
      <c r="C54" s="3"/>
      <c r="D54" s="6"/>
      <c r="E54" s="6"/>
    </row>
    <row r="55" spans="1:5" ht="12.75">
      <c r="A55" s="11"/>
      <c r="B55" s="3"/>
      <c r="C55" s="3"/>
      <c r="D55" s="6"/>
      <c r="E55" s="6"/>
    </row>
    <row r="56" spans="1:5" ht="12.75">
      <c r="A56" s="11"/>
      <c r="B56" s="3"/>
      <c r="C56" s="3"/>
      <c r="D56" s="6"/>
      <c r="E56" s="6"/>
    </row>
    <row r="57" spans="1:5" ht="12.75">
      <c r="A57" s="11"/>
      <c r="B57" s="3"/>
      <c r="C57" s="3"/>
      <c r="D57" s="6"/>
      <c r="E57" s="6"/>
    </row>
    <row r="58" spans="1:5" ht="12.75">
      <c r="A58" s="11"/>
      <c r="B58" s="3"/>
      <c r="C58" s="3"/>
      <c r="D58" s="6"/>
      <c r="E58" s="6"/>
    </row>
    <row r="59" spans="1:5" ht="12.75">
      <c r="A59" s="11"/>
      <c r="B59" s="3"/>
      <c r="C59" s="3"/>
      <c r="D59" s="6"/>
      <c r="E59" s="6"/>
    </row>
    <row r="60" spans="1:5" ht="12.75">
      <c r="A60" s="11"/>
      <c r="B60" s="3"/>
      <c r="C60" s="3"/>
      <c r="D60" s="6"/>
      <c r="E60" s="6"/>
    </row>
    <row r="61" spans="1:5" ht="12.75">
      <c r="A61" s="11"/>
      <c r="B61" s="3"/>
      <c r="C61" s="3"/>
      <c r="D61" s="6"/>
      <c r="E61" s="6"/>
    </row>
    <row r="62" spans="1:5" ht="12.75">
      <c r="A62" s="11"/>
      <c r="B62" s="3"/>
      <c r="C62" s="3"/>
      <c r="D62" s="6"/>
      <c r="E62" s="6"/>
    </row>
    <row r="63" spans="1:5" ht="12.75">
      <c r="A63" s="11"/>
      <c r="B63" s="3"/>
      <c r="C63" s="3"/>
      <c r="D63" s="6"/>
      <c r="E63" s="6"/>
    </row>
    <row r="64" spans="1:5" ht="12.75">
      <c r="A64" s="11"/>
      <c r="B64" s="3"/>
      <c r="C64" s="3"/>
      <c r="D64" s="6"/>
      <c r="E64" s="6"/>
    </row>
    <row r="65" spans="1:5" ht="12.75">
      <c r="A65" s="11"/>
      <c r="B65" s="3"/>
      <c r="C65" s="3"/>
      <c r="D65" s="6"/>
      <c r="E65" s="6"/>
    </row>
    <row r="66" spans="1:5" ht="12.75">
      <c r="A66" s="7"/>
      <c r="B66" s="3"/>
      <c r="C66" s="3"/>
      <c r="D66" s="6"/>
      <c r="E66" s="6"/>
    </row>
  </sheetData>
  <sheetProtection/>
  <mergeCells count="5">
    <mergeCell ref="A1:E1"/>
    <mergeCell ref="A2:E2"/>
    <mergeCell ref="A3:E3"/>
    <mergeCell ref="D14:D15"/>
    <mergeCell ref="E14:E1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L37"/>
  <sheetViews>
    <sheetView tabSelected="1" zoomScalePageLayoutView="0" workbookViewId="0" topLeftCell="A2">
      <selection activeCell="A3" sqref="A3:L3"/>
    </sheetView>
  </sheetViews>
  <sheetFormatPr defaultColWidth="9.140625" defaultRowHeight="12.75"/>
  <cols>
    <col min="1" max="1" width="9.28125" style="0" customWidth="1"/>
    <col min="2" max="2" width="35.57421875" style="0" customWidth="1"/>
    <col min="3" max="3" width="18.28125" style="0" customWidth="1"/>
    <col min="4" max="4" width="17.28125" style="0" customWidth="1"/>
    <col min="5" max="5" width="16.421875" style="0" customWidth="1"/>
    <col min="6" max="6" width="16.28125" style="0" customWidth="1"/>
    <col min="7" max="7" width="18.7109375" style="0" customWidth="1"/>
    <col min="8" max="8" width="18.28125" style="0" customWidth="1"/>
    <col min="9" max="10" width="18.00390625" style="0" customWidth="1"/>
    <col min="11" max="11" width="19.57421875" style="0" customWidth="1"/>
    <col min="12" max="12" width="18.421875" style="0" customWidth="1"/>
  </cols>
  <sheetData>
    <row r="1" spans="1:12" ht="22.5">
      <c r="A1" s="406" t="s">
        <v>71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2" ht="22.5">
      <c r="A2" s="406" t="s">
        <v>79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22.5">
      <c r="A3" s="407" t="s">
        <v>77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</row>
    <row r="4" ht="13.5" thickBot="1"/>
    <row r="5" spans="1:12" ht="14.25" thickBot="1" thickTop="1">
      <c r="A5" s="295" t="s">
        <v>48</v>
      </c>
      <c r="B5" s="295" t="s">
        <v>80</v>
      </c>
      <c r="C5" s="405" t="s">
        <v>81</v>
      </c>
      <c r="D5" s="405"/>
      <c r="E5" s="405" t="s">
        <v>82</v>
      </c>
      <c r="F5" s="405"/>
      <c r="G5" s="405" t="s">
        <v>83</v>
      </c>
      <c r="H5" s="405"/>
      <c r="I5" s="405" t="s">
        <v>84</v>
      </c>
      <c r="J5" s="405"/>
      <c r="K5" s="405" t="s">
        <v>85</v>
      </c>
      <c r="L5" s="405"/>
    </row>
    <row r="6" spans="1:12" ht="14.25" thickBot="1" thickTop="1">
      <c r="A6" s="296"/>
      <c r="B6" s="296"/>
      <c r="C6" s="297" t="s">
        <v>41</v>
      </c>
      <c r="D6" s="297" t="s">
        <v>42</v>
      </c>
      <c r="E6" s="297" t="s">
        <v>41</v>
      </c>
      <c r="F6" s="297" t="s">
        <v>42</v>
      </c>
      <c r="G6" s="297" t="s">
        <v>41</v>
      </c>
      <c r="H6" s="297" t="s">
        <v>42</v>
      </c>
      <c r="I6" s="297" t="s">
        <v>41</v>
      </c>
      <c r="J6" s="297" t="s">
        <v>42</v>
      </c>
      <c r="K6" s="297" t="s">
        <v>41</v>
      </c>
      <c r="L6" s="297" t="s">
        <v>42</v>
      </c>
    </row>
    <row r="7" spans="1:12" ht="13.5" thickTop="1">
      <c r="A7" s="304">
        <v>1101</v>
      </c>
      <c r="B7" s="317" t="s">
        <v>3</v>
      </c>
      <c r="C7" s="310">
        <v>27005000</v>
      </c>
      <c r="D7" s="307"/>
      <c r="E7" s="313"/>
      <c r="F7" s="310"/>
      <c r="G7" s="307">
        <v>27005000</v>
      </c>
      <c r="H7" s="313"/>
      <c r="I7" s="310">
        <f>IF(A7:A34&gt;=4101,G7:G34,0)</f>
        <v>0</v>
      </c>
      <c r="J7" s="307">
        <f>IF(A7:A34&gt;=4101,H7:H33,0)</f>
        <v>0</v>
      </c>
      <c r="K7" s="313">
        <f>IF(A7:A34&lt;4101,G7:G34,0)</f>
        <v>27005000</v>
      </c>
      <c r="L7" s="310">
        <f>IF(A7:A34&lt;4101,H7:H34,0)</f>
        <v>0</v>
      </c>
    </row>
    <row r="8" spans="1:12" ht="12.75">
      <c r="A8" s="305">
        <v>1102</v>
      </c>
      <c r="B8" s="316" t="s">
        <v>4</v>
      </c>
      <c r="C8" s="311">
        <v>24000000</v>
      </c>
      <c r="D8" s="308"/>
      <c r="E8" s="314"/>
      <c r="F8" s="311"/>
      <c r="G8" s="308">
        <v>24000000</v>
      </c>
      <c r="H8" s="314"/>
      <c r="I8" s="311">
        <f>IF(A8:A35&gt;=4101,G8:G35,0)</f>
        <v>0</v>
      </c>
      <c r="J8" s="308">
        <f>IF(A8:A35&gt;=4101,H8:H34,0)</f>
        <v>0</v>
      </c>
      <c r="K8" s="314">
        <f>IF(A8:A35&lt;4101,G8:G35,0)</f>
        <v>24000000</v>
      </c>
      <c r="L8" s="311">
        <f>IF(A8:A35&lt;4101,H8:H35,0)</f>
        <v>0</v>
      </c>
    </row>
    <row r="9" spans="1:12" ht="12.75">
      <c r="A9" s="305">
        <v>1103</v>
      </c>
      <c r="B9" s="316" t="s">
        <v>5</v>
      </c>
      <c r="C9" s="311">
        <v>0</v>
      </c>
      <c r="D9" s="308"/>
      <c r="E9" s="314"/>
      <c r="F9" s="311"/>
      <c r="G9" s="308">
        <v>0</v>
      </c>
      <c r="H9" s="314"/>
      <c r="I9" s="311">
        <f aca="true" t="shared" si="0" ref="I9:I34">IF(A9:A36&gt;=4101,G9:G36,0)</f>
        <v>0</v>
      </c>
      <c r="J9" s="308">
        <f aca="true" t="shared" si="1" ref="J9:J34">IF(A9:A36&gt;=4101,H9:H35,0)</f>
        <v>0</v>
      </c>
      <c r="K9" s="314">
        <f aca="true" t="shared" si="2" ref="K9:K34">IF(A9:A36&lt;4101,G9:G36,0)</f>
        <v>0</v>
      </c>
      <c r="L9" s="311">
        <f aca="true" t="shared" si="3" ref="L9:L34">IF(A9:A36&lt;4101,H9:H36,0)</f>
        <v>0</v>
      </c>
    </row>
    <row r="10" spans="1:12" ht="12.75">
      <c r="A10" s="305">
        <v>1104</v>
      </c>
      <c r="B10" s="316" t="s">
        <v>6</v>
      </c>
      <c r="C10" s="311">
        <v>2000000</v>
      </c>
      <c r="D10" s="308"/>
      <c r="E10" s="314"/>
      <c r="F10" s="311"/>
      <c r="G10" s="308">
        <v>2000000</v>
      </c>
      <c r="H10" s="314"/>
      <c r="I10" s="311">
        <f t="shared" si="0"/>
        <v>0</v>
      </c>
      <c r="J10" s="308">
        <f t="shared" si="1"/>
        <v>0</v>
      </c>
      <c r="K10" s="314">
        <f t="shared" si="2"/>
        <v>2000000</v>
      </c>
      <c r="L10" s="311">
        <f t="shared" si="3"/>
        <v>0</v>
      </c>
    </row>
    <row r="11" spans="1:12" ht="12.75">
      <c r="A11" s="305">
        <v>1105</v>
      </c>
      <c r="B11" s="316" t="s">
        <v>7</v>
      </c>
      <c r="C11" s="311">
        <v>27500000</v>
      </c>
      <c r="D11" s="308"/>
      <c r="E11" s="314"/>
      <c r="F11" s="311">
        <v>4000000</v>
      </c>
      <c r="G11" s="308">
        <f>C11-F11</f>
        <v>23500000</v>
      </c>
      <c r="H11" s="314"/>
      <c r="I11" s="311">
        <f t="shared" si="0"/>
        <v>0</v>
      </c>
      <c r="J11" s="308">
        <f t="shared" si="1"/>
        <v>0</v>
      </c>
      <c r="K11" s="314">
        <f t="shared" si="2"/>
        <v>23500000</v>
      </c>
      <c r="L11" s="311">
        <f t="shared" si="3"/>
        <v>0</v>
      </c>
    </row>
    <row r="12" spans="1:12" ht="12.75">
      <c r="A12" s="305">
        <v>1201</v>
      </c>
      <c r="B12" s="316" t="s">
        <v>8</v>
      </c>
      <c r="C12" s="311">
        <v>50000000</v>
      </c>
      <c r="D12" s="308"/>
      <c r="E12" s="314"/>
      <c r="F12" s="311"/>
      <c r="G12" s="308">
        <v>50000000</v>
      </c>
      <c r="H12" s="314"/>
      <c r="I12" s="311">
        <f t="shared" si="0"/>
        <v>0</v>
      </c>
      <c r="J12" s="308">
        <f t="shared" si="1"/>
        <v>0</v>
      </c>
      <c r="K12" s="314">
        <f t="shared" si="2"/>
        <v>50000000</v>
      </c>
      <c r="L12" s="311">
        <f t="shared" si="3"/>
        <v>0</v>
      </c>
    </row>
    <row r="13" spans="1:12" ht="12.75">
      <c r="A13" s="305">
        <v>1202</v>
      </c>
      <c r="B13" s="316" t="s">
        <v>9</v>
      </c>
      <c r="C13" s="311">
        <v>120000000</v>
      </c>
      <c r="D13" s="308"/>
      <c r="E13" s="314"/>
      <c r="F13" s="311"/>
      <c r="G13" s="308">
        <v>120000000</v>
      </c>
      <c r="H13" s="314"/>
      <c r="I13" s="311">
        <f t="shared" si="0"/>
        <v>0</v>
      </c>
      <c r="J13" s="308">
        <f t="shared" si="1"/>
        <v>0</v>
      </c>
      <c r="K13" s="314">
        <f t="shared" si="2"/>
        <v>120000000</v>
      </c>
      <c r="L13" s="311">
        <f t="shared" si="3"/>
        <v>0</v>
      </c>
    </row>
    <row r="14" spans="1:12" ht="12.75">
      <c r="A14" s="305">
        <v>1203</v>
      </c>
      <c r="B14" s="316" t="s">
        <v>10</v>
      </c>
      <c r="C14" s="311"/>
      <c r="D14" s="308">
        <v>5000000</v>
      </c>
      <c r="E14" s="314"/>
      <c r="F14" s="311">
        <v>500000</v>
      </c>
      <c r="G14" s="308"/>
      <c r="H14" s="314">
        <f>SUM(D14+F14)</f>
        <v>5500000</v>
      </c>
      <c r="I14" s="311">
        <f t="shared" si="0"/>
        <v>0</v>
      </c>
      <c r="J14" s="308">
        <f t="shared" si="1"/>
        <v>0</v>
      </c>
      <c r="K14" s="314">
        <f t="shared" si="2"/>
        <v>0</v>
      </c>
      <c r="L14" s="311">
        <f t="shared" si="3"/>
        <v>5500000</v>
      </c>
    </row>
    <row r="15" spans="1:12" ht="12.75">
      <c r="A15" s="305">
        <v>1204</v>
      </c>
      <c r="B15" s="316" t="s">
        <v>11</v>
      </c>
      <c r="C15" s="311">
        <v>25000000</v>
      </c>
      <c r="D15" s="308"/>
      <c r="E15" s="314"/>
      <c r="F15" s="311"/>
      <c r="G15" s="308">
        <v>25000000</v>
      </c>
      <c r="H15" s="314"/>
      <c r="I15" s="311">
        <f t="shared" si="0"/>
        <v>0</v>
      </c>
      <c r="J15" s="308">
        <f t="shared" si="1"/>
        <v>0</v>
      </c>
      <c r="K15" s="314">
        <f t="shared" si="2"/>
        <v>25000000</v>
      </c>
      <c r="L15" s="311">
        <f t="shared" si="3"/>
        <v>0</v>
      </c>
    </row>
    <row r="16" spans="1:12" ht="12.75">
      <c r="A16" s="305">
        <v>1205</v>
      </c>
      <c r="B16" s="316" t="s">
        <v>12</v>
      </c>
      <c r="C16" s="311"/>
      <c r="D16" s="308">
        <v>3000000</v>
      </c>
      <c r="E16" s="314"/>
      <c r="F16" s="311">
        <v>150000</v>
      </c>
      <c r="G16" s="308"/>
      <c r="H16" s="314">
        <f>D16+F16</f>
        <v>3150000</v>
      </c>
      <c r="I16" s="311">
        <f t="shared" si="0"/>
        <v>0</v>
      </c>
      <c r="J16" s="308">
        <f t="shared" si="1"/>
        <v>0</v>
      </c>
      <c r="K16" s="314">
        <f t="shared" si="2"/>
        <v>0</v>
      </c>
      <c r="L16" s="311">
        <f t="shared" si="3"/>
        <v>3150000</v>
      </c>
    </row>
    <row r="17" spans="1:12" ht="12.75">
      <c r="A17" s="305">
        <v>1206</v>
      </c>
      <c r="B17" s="316" t="s">
        <v>13</v>
      </c>
      <c r="C17" s="311">
        <v>60000000</v>
      </c>
      <c r="D17" s="308"/>
      <c r="E17" s="314"/>
      <c r="F17" s="311"/>
      <c r="G17" s="308">
        <v>60000000</v>
      </c>
      <c r="H17" s="314"/>
      <c r="I17" s="311">
        <f t="shared" si="0"/>
        <v>0</v>
      </c>
      <c r="J17" s="308">
        <f t="shared" si="1"/>
        <v>0</v>
      </c>
      <c r="K17" s="314">
        <f t="shared" si="2"/>
        <v>60000000</v>
      </c>
      <c r="L17" s="311">
        <f t="shared" si="3"/>
        <v>0</v>
      </c>
    </row>
    <row r="18" spans="1:12" ht="12.75">
      <c r="A18" s="305">
        <v>1207</v>
      </c>
      <c r="B18" s="316" t="s">
        <v>14</v>
      </c>
      <c r="C18" s="311"/>
      <c r="D18" s="308">
        <v>12000000</v>
      </c>
      <c r="E18" s="314"/>
      <c r="F18" s="311">
        <v>200000</v>
      </c>
      <c r="G18" s="308"/>
      <c r="H18" s="314">
        <f>D18+F18</f>
        <v>12200000</v>
      </c>
      <c r="I18" s="311">
        <f t="shared" si="0"/>
        <v>0</v>
      </c>
      <c r="J18" s="308">
        <f t="shared" si="1"/>
        <v>0</v>
      </c>
      <c r="K18" s="314">
        <f t="shared" si="2"/>
        <v>0</v>
      </c>
      <c r="L18" s="311">
        <f t="shared" si="3"/>
        <v>12200000</v>
      </c>
    </row>
    <row r="19" spans="1:12" ht="12.75">
      <c r="A19" s="305">
        <v>2101</v>
      </c>
      <c r="B19" s="316" t="s">
        <v>15</v>
      </c>
      <c r="C19" s="311"/>
      <c r="D19" s="308">
        <v>32000000</v>
      </c>
      <c r="E19" s="314"/>
      <c r="F19" s="311"/>
      <c r="G19" s="308"/>
      <c r="H19" s="314">
        <v>32000000</v>
      </c>
      <c r="I19" s="311">
        <f t="shared" si="0"/>
        <v>0</v>
      </c>
      <c r="J19" s="308">
        <f t="shared" si="1"/>
        <v>0</v>
      </c>
      <c r="K19" s="314">
        <f t="shared" si="2"/>
        <v>0</v>
      </c>
      <c r="L19" s="311">
        <f t="shared" si="3"/>
        <v>32000000</v>
      </c>
    </row>
    <row r="20" spans="1:12" ht="12.75">
      <c r="A20" s="305">
        <v>2102</v>
      </c>
      <c r="B20" s="316" t="s">
        <v>16</v>
      </c>
      <c r="C20" s="311"/>
      <c r="D20" s="308"/>
      <c r="E20" s="314"/>
      <c r="F20" s="311"/>
      <c r="G20" s="308"/>
      <c r="H20" s="314"/>
      <c r="I20" s="311">
        <f t="shared" si="0"/>
        <v>0</v>
      </c>
      <c r="J20" s="308">
        <f t="shared" si="1"/>
        <v>0</v>
      </c>
      <c r="K20" s="314">
        <f t="shared" si="2"/>
        <v>0</v>
      </c>
      <c r="L20" s="311">
        <f t="shared" si="3"/>
        <v>0</v>
      </c>
    </row>
    <row r="21" spans="1:12" ht="12.75">
      <c r="A21" s="305">
        <v>2103</v>
      </c>
      <c r="B21" s="316" t="s">
        <v>17</v>
      </c>
      <c r="C21" s="311"/>
      <c r="D21" s="308"/>
      <c r="E21" s="314"/>
      <c r="F21" s="311"/>
      <c r="G21" s="308"/>
      <c r="H21" s="314"/>
      <c r="I21" s="311">
        <f t="shared" si="0"/>
        <v>0</v>
      </c>
      <c r="J21" s="308">
        <f t="shared" si="1"/>
        <v>0</v>
      </c>
      <c r="K21" s="314">
        <f t="shared" si="2"/>
        <v>0</v>
      </c>
      <c r="L21" s="311">
        <f t="shared" si="3"/>
        <v>0</v>
      </c>
    </row>
    <row r="22" spans="1:12" ht="12.75">
      <c r="A22" s="305">
        <v>2201</v>
      </c>
      <c r="B22" s="316" t="s">
        <v>18</v>
      </c>
      <c r="C22" s="311"/>
      <c r="D22" s="308">
        <v>30000000</v>
      </c>
      <c r="E22" s="314"/>
      <c r="F22" s="311"/>
      <c r="G22" s="308"/>
      <c r="H22" s="314">
        <v>30000000</v>
      </c>
      <c r="I22" s="311">
        <f t="shared" si="0"/>
        <v>0</v>
      </c>
      <c r="J22" s="308">
        <f t="shared" si="1"/>
        <v>0</v>
      </c>
      <c r="K22" s="314">
        <f t="shared" si="2"/>
        <v>0</v>
      </c>
      <c r="L22" s="311">
        <f t="shared" si="3"/>
        <v>30000000</v>
      </c>
    </row>
    <row r="23" spans="1:12" ht="12.75">
      <c r="A23" s="305">
        <v>3101</v>
      </c>
      <c r="B23" s="316" t="s">
        <v>19</v>
      </c>
      <c r="C23" s="311"/>
      <c r="D23" s="308">
        <v>250000000</v>
      </c>
      <c r="E23" s="314"/>
      <c r="F23" s="311"/>
      <c r="G23" s="308"/>
      <c r="H23" s="314">
        <v>250000000</v>
      </c>
      <c r="I23" s="311">
        <f t="shared" si="0"/>
        <v>0</v>
      </c>
      <c r="J23" s="308">
        <f t="shared" si="1"/>
        <v>0</v>
      </c>
      <c r="K23" s="314">
        <f t="shared" si="2"/>
        <v>0</v>
      </c>
      <c r="L23" s="311">
        <f t="shared" si="3"/>
        <v>250000000</v>
      </c>
    </row>
    <row r="24" spans="1:12" ht="12.75">
      <c r="A24" s="305">
        <v>3102</v>
      </c>
      <c r="B24" s="316" t="s">
        <v>20</v>
      </c>
      <c r="C24" s="311">
        <v>2000000</v>
      </c>
      <c r="D24" s="308"/>
      <c r="E24" s="314"/>
      <c r="F24" s="311"/>
      <c r="G24" s="308">
        <v>2000000</v>
      </c>
      <c r="H24" s="314"/>
      <c r="I24" s="311">
        <f t="shared" si="0"/>
        <v>0</v>
      </c>
      <c r="J24" s="308">
        <f t="shared" si="1"/>
        <v>0</v>
      </c>
      <c r="K24" s="314">
        <f t="shared" si="2"/>
        <v>2000000</v>
      </c>
      <c r="L24" s="311">
        <f t="shared" si="3"/>
        <v>0</v>
      </c>
    </row>
    <row r="25" spans="1:12" ht="12.75">
      <c r="A25" s="305">
        <v>4101</v>
      </c>
      <c r="B25" s="316" t="s">
        <v>21</v>
      </c>
      <c r="C25" s="311"/>
      <c r="D25" s="308">
        <v>39700000</v>
      </c>
      <c r="E25" s="314"/>
      <c r="F25" s="311"/>
      <c r="G25" s="308"/>
      <c r="H25" s="314">
        <v>39700000</v>
      </c>
      <c r="I25" s="311">
        <f t="shared" si="0"/>
        <v>0</v>
      </c>
      <c r="J25" s="308">
        <f t="shared" si="1"/>
        <v>39700000</v>
      </c>
      <c r="K25" s="314">
        <f t="shared" si="2"/>
        <v>0</v>
      </c>
      <c r="L25" s="311">
        <f t="shared" si="3"/>
        <v>0</v>
      </c>
    </row>
    <row r="26" spans="1:12" ht="12.75">
      <c r="A26" s="305">
        <v>5101</v>
      </c>
      <c r="B26" s="316" t="s">
        <v>22</v>
      </c>
      <c r="C26" s="311">
        <v>30750000</v>
      </c>
      <c r="D26" s="308"/>
      <c r="E26" s="314"/>
      <c r="F26" s="311"/>
      <c r="G26" s="308">
        <v>30750000</v>
      </c>
      <c r="H26" s="314"/>
      <c r="I26" s="311">
        <f t="shared" si="0"/>
        <v>30750000</v>
      </c>
      <c r="J26" s="308">
        <f t="shared" si="1"/>
        <v>0</v>
      </c>
      <c r="K26" s="314">
        <f t="shared" si="2"/>
        <v>0</v>
      </c>
      <c r="L26" s="311">
        <f t="shared" si="3"/>
        <v>0</v>
      </c>
    </row>
    <row r="27" spans="1:12" ht="12.75">
      <c r="A27" s="305">
        <v>5102</v>
      </c>
      <c r="B27" s="316" t="s">
        <v>23</v>
      </c>
      <c r="C27" s="311">
        <v>700000</v>
      </c>
      <c r="D27" s="308"/>
      <c r="E27" s="314"/>
      <c r="F27" s="311"/>
      <c r="G27" s="308">
        <v>700000</v>
      </c>
      <c r="H27" s="314"/>
      <c r="I27" s="311">
        <f t="shared" si="0"/>
        <v>700000</v>
      </c>
      <c r="J27" s="308">
        <f t="shared" si="1"/>
        <v>0</v>
      </c>
      <c r="K27" s="314">
        <f t="shared" si="2"/>
        <v>0</v>
      </c>
      <c r="L27" s="311">
        <f t="shared" si="3"/>
        <v>0</v>
      </c>
    </row>
    <row r="28" spans="1:12" ht="12.75">
      <c r="A28" s="305">
        <v>5103</v>
      </c>
      <c r="B28" s="316" t="s">
        <v>24</v>
      </c>
      <c r="C28" s="311">
        <v>600000</v>
      </c>
      <c r="D28" s="308"/>
      <c r="E28" s="314"/>
      <c r="F28" s="311"/>
      <c r="G28" s="308">
        <v>600000</v>
      </c>
      <c r="H28" s="314"/>
      <c r="I28" s="311">
        <f t="shared" si="0"/>
        <v>600000</v>
      </c>
      <c r="J28" s="308">
        <f t="shared" si="1"/>
        <v>0</v>
      </c>
      <c r="K28" s="314">
        <f t="shared" si="2"/>
        <v>0</v>
      </c>
      <c r="L28" s="311">
        <f t="shared" si="3"/>
        <v>0</v>
      </c>
    </row>
    <row r="29" spans="1:12" ht="12.75">
      <c r="A29" s="305">
        <v>5104</v>
      </c>
      <c r="B29" s="316" t="s">
        <v>25</v>
      </c>
      <c r="C29" s="311">
        <v>425000</v>
      </c>
      <c r="D29" s="308"/>
      <c r="E29" s="314"/>
      <c r="F29" s="311"/>
      <c r="G29" s="308">
        <v>425000</v>
      </c>
      <c r="H29" s="314"/>
      <c r="I29" s="311">
        <f t="shared" si="0"/>
        <v>425000</v>
      </c>
      <c r="J29" s="308">
        <f t="shared" si="1"/>
        <v>0</v>
      </c>
      <c r="K29" s="314">
        <f t="shared" si="2"/>
        <v>0</v>
      </c>
      <c r="L29" s="311">
        <f t="shared" si="3"/>
        <v>0</v>
      </c>
    </row>
    <row r="30" spans="1:12" ht="12.75">
      <c r="A30" s="305">
        <v>5105</v>
      </c>
      <c r="B30" s="316" t="s">
        <v>26</v>
      </c>
      <c r="C30" s="311">
        <v>270000</v>
      </c>
      <c r="D30" s="308"/>
      <c r="E30" s="314"/>
      <c r="F30" s="311"/>
      <c r="G30" s="308">
        <v>270000</v>
      </c>
      <c r="H30" s="314"/>
      <c r="I30" s="311">
        <f t="shared" si="0"/>
        <v>270000</v>
      </c>
      <c r="J30" s="308">
        <f t="shared" si="1"/>
        <v>0</v>
      </c>
      <c r="K30" s="314">
        <f t="shared" si="2"/>
        <v>0</v>
      </c>
      <c r="L30" s="311">
        <f t="shared" si="3"/>
        <v>0</v>
      </c>
    </row>
    <row r="31" spans="1:12" ht="12.75">
      <c r="A31" s="305">
        <v>5106</v>
      </c>
      <c r="B31" s="316" t="s">
        <v>27</v>
      </c>
      <c r="C31" s="311">
        <v>950000</v>
      </c>
      <c r="D31" s="308"/>
      <c r="E31" s="316"/>
      <c r="F31" s="311"/>
      <c r="G31" s="308">
        <v>950000</v>
      </c>
      <c r="H31" s="314"/>
      <c r="I31" s="311">
        <f t="shared" si="0"/>
        <v>950000</v>
      </c>
      <c r="J31" s="308">
        <f t="shared" si="1"/>
        <v>0</v>
      </c>
      <c r="K31" s="314">
        <f t="shared" si="2"/>
        <v>0</v>
      </c>
      <c r="L31" s="311">
        <f t="shared" si="3"/>
        <v>0</v>
      </c>
    </row>
    <row r="32" spans="1:12" ht="12.75">
      <c r="A32" s="305">
        <v>5107</v>
      </c>
      <c r="B32" s="316" t="s">
        <v>28</v>
      </c>
      <c r="C32" s="311">
        <v>500000</v>
      </c>
      <c r="D32" s="308"/>
      <c r="E32" s="314"/>
      <c r="F32" s="311"/>
      <c r="G32" s="308">
        <v>500000</v>
      </c>
      <c r="H32" s="314"/>
      <c r="I32" s="311">
        <f t="shared" si="0"/>
        <v>500000</v>
      </c>
      <c r="J32" s="308">
        <f t="shared" si="1"/>
        <v>0</v>
      </c>
      <c r="K32" s="314">
        <f t="shared" si="2"/>
        <v>0</v>
      </c>
      <c r="L32" s="311">
        <f t="shared" si="3"/>
        <v>0</v>
      </c>
    </row>
    <row r="33" spans="1:12" ht="12.75">
      <c r="A33" s="305">
        <v>5108</v>
      </c>
      <c r="B33" s="316" t="s">
        <v>29</v>
      </c>
      <c r="C33" s="311"/>
      <c r="D33" s="308"/>
      <c r="E33" s="314">
        <v>4000000</v>
      </c>
      <c r="F33" s="311"/>
      <c r="G33" s="308">
        <v>4000000</v>
      </c>
      <c r="H33" s="314"/>
      <c r="I33" s="311">
        <f t="shared" si="0"/>
        <v>4000000</v>
      </c>
      <c r="J33" s="308">
        <f t="shared" si="1"/>
        <v>0</v>
      </c>
      <c r="K33" s="314">
        <f t="shared" si="2"/>
        <v>0</v>
      </c>
      <c r="L33" s="311">
        <f t="shared" si="3"/>
        <v>0</v>
      </c>
    </row>
    <row r="34" spans="1:12" ht="13.5" thickBot="1">
      <c r="A34" s="306">
        <v>5109</v>
      </c>
      <c r="B34" s="318" t="s">
        <v>30</v>
      </c>
      <c r="C34" s="312"/>
      <c r="D34" s="309"/>
      <c r="E34" s="315">
        <v>850000</v>
      </c>
      <c r="F34" s="312"/>
      <c r="G34" s="309">
        <v>850000</v>
      </c>
      <c r="H34" s="315"/>
      <c r="I34" s="312">
        <f t="shared" si="0"/>
        <v>850000</v>
      </c>
      <c r="J34" s="309">
        <f t="shared" si="1"/>
        <v>0</v>
      </c>
      <c r="K34" s="315">
        <f t="shared" si="2"/>
        <v>0</v>
      </c>
      <c r="L34" s="312">
        <f t="shared" si="3"/>
        <v>0</v>
      </c>
    </row>
    <row r="35" spans="1:12" ht="14.25" thickBot="1" thickTop="1">
      <c r="A35" s="298"/>
      <c r="B35" s="403" t="s">
        <v>91</v>
      </c>
      <c r="C35" s="299">
        <f>SUM(C7:C32)</f>
        <v>371700000</v>
      </c>
      <c r="D35" s="299">
        <f>SUM(D14:D25)</f>
        <v>371700000</v>
      </c>
      <c r="E35" s="299">
        <f>SUM(E7:E34)</f>
        <v>4850000</v>
      </c>
      <c r="F35" s="299">
        <f>SUM(F7:F33)</f>
        <v>4850000</v>
      </c>
      <c r="G35" s="299">
        <f aca="true" t="shared" si="4" ref="G35:L35">SUM(G7:G34)</f>
        <v>372550000</v>
      </c>
      <c r="H35" s="299">
        <f t="shared" si="4"/>
        <v>372550000</v>
      </c>
      <c r="I35" s="300">
        <f t="shared" si="4"/>
        <v>39045000</v>
      </c>
      <c r="J35" s="300">
        <f t="shared" si="4"/>
        <v>39700000</v>
      </c>
      <c r="K35" s="300">
        <f t="shared" si="4"/>
        <v>333505000</v>
      </c>
      <c r="L35" s="300">
        <f t="shared" si="4"/>
        <v>332850000</v>
      </c>
    </row>
    <row r="36" spans="1:12" ht="14.25" thickBot="1" thickTop="1">
      <c r="A36" s="296"/>
      <c r="B36" s="404"/>
      <c r="C36" s="301"/>
      <c r="D36" s="301"/>
      <c r="E36" s="301"/>
      <c r="F36" s="301"/>
      <c r="G36" s="301"/>
      <c r="H36" s="301"/>
      <c r="I36" s="303">
        <f>J35-I35</f>
        <v>655000</v>
      </c>
      <c r="J36" s="303"/>
      <c r="K36" s="303"/>
      <c r="L36" s="303">
        <f>K35-L35</f>
        <v>655000</v>
      </c>
    </row>
    <row r="37" spans="2:12" ht="14.25" thickBot="1" thickTop="1">
      <c r="B37" s="1"/>
      <c r="C37" s="14"/>
      <c r="D37" s="14"/>
      <c r="E37" s="14"/>
      <c r="F37" s="14"/>
      <c r="G37" s="14"/>
      <c r="H37" s="14"/>
      <c r="I37" s="302">
        <f>SUM(I35:I36)</f>
        <v>39700000</v>
      </c>
      <c r="J37" s="302">
        <f>SUM(J35:J36)</f>
        <v>39700000</v>
      </c>
      <c r="K37" s="302">
        <f>SUM(K35:K36)</f>
        <v>333505000</v>
      </c>
      <c r="L37" s="302">
        <f>SUM(L35:L36)</f>
        <v>333505000</v>
      </c>
    </row>
    <row r="38" ht="13.5" thickTop="1"/>
  </sheetData>
  <sheetProtection/>
  <mergeCells count="9">
    <mergeCell ref="B35:B36"/>
    <mergeCell ref="K5:L5"/>
    <mergeCell ref="A1:L1"/>
    <mergeCell ref="A2:L2"/>
    <mergeCell ref="A3:L3"/>
    <mergeCell ref="C5:D5"/>
    <mergeCell ref="E5:F5"/>
    <mergeCell ref="G5:H5"/>
    <mergeCell ref="I5:J5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1:C18"/>
  <sheetViews>
    <sheetView zoomScalePageLayoutView="0" workbookViewId="0" topLeftCell="A7">
      <selection activeCell="A2" sqref="A2:C2"/>
    </sheetView>
  </sheetViews>
  <sheetFormatPr defaultColWidth="9.140625" defaultRowHeight="12.75"/>
  <cols>
    <col min="1" max="1" width="27.7109375" style="0" customWidth="1"/>
    <col min="2" max="2" width="21.421875" style="0" customWidth="1"/>
    <col min="3" max="3" width="21.00390625" style="0" customWidth="1"/>
  </cols>
  <sheetData>
    <row r="1" spans="1:3" ht="15">
      <c r="A1" s="408" t="s">
        <v>71</v>
      </c>
      <c r="B1" s="408"/>
      <c r="C1" s="408"/>
    </row>
    <row r="2" spans="1:3" ht="15">
      <c r="A2" s="408" t="s">
        <v>87</v>
      </c>
      <c r="B2" s="408"/>
      <c r="C2" s="408"/>
    </row>
    <row r="3" spans="1:3" ht="15">
      <c r="A3" s="408" t="s">
        <v>77</v>
      </c>
      <c r="B3" s="408"/>
      <c r="C3" s="408"/>
    </row>
    <row r="5" spans="1:3" ht="17.25">
      <c r="A5" s="319" t="s">
        <v>89</v>
      </c>
      <c r="B5" s="324"/>
      <c r="C5" s="320"/>
    </row>
    <row r="6" spans="1:3" ht="15">
      <c r="A6" s="44" t="s">
        <v>21</v>
      </c>
      <c r="B6" s="325"/>
      <c r="C6" s="45">
        <v>39700000</v>
      </c>
    </row>
    <row r="7" spans="1:3" ht="17.25">
      <c r="A7" s="319" t="s">
        <v>88</v>
      </c>
      <c r="B7" s="325"/>
      <c r="C7" s="321"/>
    </row>
    <row r="8" spans="1:3" ht="15">
      <c r="A8" s="44" t="s">
        <v>73</v>
      </c>
      <c r="B8" s="326">
        <v>30750000</v>
      </c>
      <c r="C8" s="321"/>
    </row>
    <row r="9" spans="1:3" ht="15">
      <c r="A9" s="44" t="s">
        <v>74</v>
      </c>
      <c r="B9" s="326">
        <v>700000</v>
      </c>
      <c r="C9" s="321"/>
    </row>
    <row r="10" spans="1:3" ht="15">
      <c r="A10" s="44" t="s">
        <v>24</v>
      </c>
      <c r="B10" s="326">
        <v>600000</v>
      </c>
      <c r="C10" s="321"/>
    </row>
    <row r="11" spans="1:3" ht="15">
      <c r="A11" s="44" t="s">
        <v>25</v>
      </c>
      <c r="B11" s="326">
        <v>425000</v>
      </c>
      <c r="C11" s="321"/>
    </row>
    <row r="12" spans="1:3" ht="15">
      <c r="A12" s="44" t="s">
        <v>26</v>
      </c>
      <c r="B12" s="326">
        <v>270000</v>
      </c>
      <c r="C12" s="321"/>
    </row>
    <row r="13" spans="1:3" ht="15">
      <c r="A13" s="44" t="s">
        <v>27</v>
      </c>
      <c r="B13" s="326">
        <v>950000</v>
      </c>
      <c r="C13" s="321"/>
    </row>
    <row r="14" spans="1:3" ht="15">
      <c r="A14" s="44" t="s">
        <v>28</v>
      </c>
      <c r="B14" s="326">
        <v>500000</v>
      </c>
      <c r="C14" s="321"/>
    </row>
    <row r="15" spans="1:3" ht="15">
      <c r="A15" s="44" t="s">
        <v>29</v>
      </c>
      <c r="B15" s="326">
        <v>4000000</v>
      </c>
      <c r="C15" s="321"/>
    </row>
    <row r="16" spans="1:3" ht="15.75" thickBot="1">
      <c r="A16" s="44" t="s">
        <v>30</v>
      </c>
      <c r="B16" s="327">
        <v>850000</v>
      </c>
      <c r="C16" s="321"/>
    </row>
    <row r="17" spans="1:3" ht="16.5" thickBot="1" thickTop="1">
      <c r="A17" s="44" t="s">
        <v>90</v>
      </c>
      <c r="B17" s="325"/>
      <c r="C17" s="322">
        <f>SUM(B8:B16)</f>
        <v>39045000</v>
      </c>
    </row>
    <row r="18" spans="1:3" ht="18" thickTop="1">
      <c r="A18" s="319" t="s">
        <v>91</v>
      </c>
      <c r="B18" s="325"/>
      <c r="C18" s="323">
        <f>C6-C17</f>
        <v>655000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E20"/>
  <sheetViews>
    <sheetView zoomScalePageLayoutView="0" workbookViewId="0" topLeftCell="A8">
      <selection activeCell="A2" sqref="A2:E2"/>
    </sheetView>
  </sheetViews>
  <sheetFormatPr defaultColWidth="9.140625" defaultRowHeight="12.75"/>
  <cols>
    <col min="1" max="1" width="42.140625" style="0" customWidth="1"/>
    <col min="2" max="2" width="21.28125" style="0" customWidth="1"/>
    <col min="4" max="4" width="36.8515625" style="0" customWidth="1"/>
    <col min="5" max="5" width="20.8515625" style="0" customWidth="1"/>
  </cols>
  <sheetData>
    <row r="1" spans="1:5" ht="18.75">
      <c r="A1" s="409" t="s">
        <v>71</v>
      </c>
      <c r="B1" s="409"/>
      <c r="C1" s="409"/>
      <c r="D1" s="409"/>
      <c r="E1" s="409"/>
    </row>
    <row r="2" spans="1:5" ht="18.75">
      <c r="A2" s="409" t="s">
        <v>92</v>
      </c>
      <c r="B2" s="409"/>
      <c r="C2" s="409"/>
      <c r="D2" s="409"/>
      <c r="E2" s="409"/>
    </row>
    <row r="3" spans="1:5" ht="18.75">
      <c r="A3" s="409" t="s">
        <v>77</v>
      </c>
      <c r="B3" s="409"/>
      <c r="C3" s="409"/>
      <c r="D3" s="409"/>
      <c r="E3" s="409"/>
    </row>
    <row r="4" ht="18.75" thickBot="1">
      <c r="A4" s="13"/>
    </row>
    <row r="5" spans="1:5" ht="23.25" thickBot="1" thickTop="1">
      <c r="A5" s="410" t="s">
        <v>98</v>
      </c>
      <c r="B5" s="411"/>
      <c r="D5" s="412" t="s">
        <v>99</v>
      </c>
      <c r="E5" s="413"/>
    </row>
    <row r="6" spans="1:5" ht="18" thickTop="1">
      <c r="A6" s="120" t="s">
        <v>96</v>
      </c>
      <c r="B6" s="123"/>
      <c r="D6" s="120" t="s">
        <v>102</v>
      </c>
      <c r="E6" s="123"/>
    </row>
    <row r="7" spans="1:5" ht="15">
      <c r="A7" s="121" t="s">
        <v>3</v>
      </c>
      <c r="B7" s="124">
        <v>27005000</v>
      </c>
      <c r="D7" s="121" t="s">
        <v>72</v>
      </c>
      <c r="E7" s="125">
        <v>32000000</v>
      </c>
    </row>
    <row r="8" spans="1:5" ht="15">
      <c r="A8" s="121" t="s">
        <v>4</v>
      </c>
      <c r="B8" s="125">
        <v>24000000</v>
      </c>
      <c r="D8" s="122"/>
      <c r="E8" s="123"/>
    </row>
    <row r="9" spans="1:5" ht="17.25">
      <c r="A9" s="121" t="s">
        <v>5</v>
      </c>
      <c r="B9" s="125">
        <v>0</v>
      </c>
      <c r="D9" s="120" t="s">
        <v>103</v>
      </c>
      <c r="E9" s="123"/>
    </row>
    <row r="10" spans="1:5" ht="15">
      <c r="A10" s="121" t="s">
        <v>6</v>
      </c>
      <c r="B10" s="125">
        <v>2000000</v>
      </c>
      <c r="D10" s="121" t="s">
        <v>100</v>
      </c>
      <c r="E10" s="125">
        <v>30000000</v>
      </c>
    </row>
    <row r="11" spans="1:5" ht="15">
      <c r="A11" s="121" t="s">
        <v>7</v>
      </c>
      <c r="B11" s="125">
        <v>23500000</v>
      </c>
      <c r="D11" s="122"/>
      <c r="E11" s="123"/>
    </row>
    <row r="12" spans="1:5" ht="17.25">
      <c r="A12" s="120" t="s">
        <v>32</v>
      </c>
      <c r="B12" s="125"/>
      <c r="D12" s="120" t="s">
        <v>104</v>
      </c>
      <c r="E12" s="123"/>
    </row>
    <row r="13" spans="1:5" ht="15">
      <c r="A13" s="121" t="s">
        <v>8</v>
      </c>
      <c r="B13" s="125">
        <v>50000000</v>
      </c>
      <c r="D13" s="121" t="s">
        <v>19</v>
      </c>
      <c r="E13" s="125">
        <v>250000000</v>
      </c>
    </row>
    <row r="14" spans="1:5" ht="15">
      <c r="A14" s="121" t="s">
        <v>9</v>
      </c>
      <c r="B14" s="125">
        <v>120000000</v>
      </c>
      <c r="D14" s="121" t="s">
        <v>20</v>
      </c>
      <c r="E14" s="125">
        <v>2000000</v>
      </c>
    </row>
    <row r="15" spans="1:5" ht="15">
      <c r="A15" s="121" t="s">
        <v>93</v>
      </c>
      <c r="B15" s="125">
        <v>5500000</v>
      </c>
      <c r="D15" s="121" t="s">
        <v>91</v>
      </c>
      <c r="E15" s="125">
        <v>655000</v>
      </c>
    </row>
    <row r="16" spans="1:5" ht="15">
      <c r="A16" s="121" t="s">
        <v>11</v>
      </c>
      <c r="B16" s="125">
        <v>25000000</v>
      </c>
      <c r="D16" s="122"/>
      <c r="E16" s="123"/>
    </row>
    <row r="17" spans="1:5" ht="15">
      <c r="A17" s="121" t="s">
        <v>94</v>
      </c>
      <c r="B17" s="125">
        <v>3150000</v>
      </c>
      <c r="D17" s="122"/>
      <c r="E17" s="123"/>
    </row>
    <row r="18" spans="1:5" ht="15">
      <c r="A18" s="121" t="s">
        <v>13</v>
      </c>
      <c r="B18" s="125">
        <v>60000000</v>
      </c>
      <c r="D18" s="122"/>
      <c r="E18" s="123"/>
    </row>
    <row r="19" spans="1:5" ht="15.75" thickBot="1">
      <c r="A19" s="121" t="s">
        <v>95</v>
      </c>
      <c r="B19" s="125">
        <v>12200000</v>
      </c>
      <c r="D19" s="122"/>
      <c r="E19" s="123"/>
    </row>
    <row r="20" spans="1:5" ht="18.75" thickBot="1" thickTop="1">
      <c r="A20" s="126" t="s">
        <v>97</v>
      </c>
      <c r="B20" s="127">
        <f>SUM(B7:B19)</f>
        <v>352355000</v>
      </c>
      <c r="D20" s="126" t="s">
        <v>101</v>
      </c>
      <c r="E20" s="127">
        <f>SUM(E7:E15)</f>
        <v>314655000</v>
      </c>
    </row>
    <row r="21" ht="13.5" thickTop="1"/>
  </sheetData>
  <sheetProtection/>
  <mergeCells count="5">
    <mergeCell ref="A3:E3"/>
    <mergeCell ref="A5:B5"/>
    <mergeCell ref="D5:E5"/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0"/>
  </sheetPr>
  <dimension ref="A1:C10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2.28125" style="0" customWidth="1"/>
    <col min="2" max="2" width="28.28125" style="0" customWidth="1"/>
    <col min="3" max="3" width="28.421875" style="0" customWidth="1"/>
  </cols>
  <sheetData>
    <row r="1" spans="1:3" ht="15.75">
      <c r="A1" s="414" t="s">
        <v>71</v>
      </c>
      <c r="B1" s="414"/>
      <c r="C1" s="414"/>
    </row>
    <row r="2" spans="1:3" ht="15.75">
      <c r="A2" s="414" t="s">
        <v>105</v>
      </c>
      <c r="B2" s="414"/>
      <c r="C2" s="414"/>
    </row>
    <row r="3" spans="1:3" ht="15.75">
      <c r="A3" s="414" t="s">
        <v>77</v>
      </c>
      <c r="B3" s="414"/>
      <c r="C3" s="414"/>
    </row>
    <row r="4" ht="13.5" thickBot="1"/>
    <row r="5" spans="1:3" ht="16.5" thickTop="1">
      <c r="A5" s="328" t="s">
        <v>106</v>
      </c>
      <c r="B5" s="333"/>
      <c r="C5" s="330">
        <v>250000000</v>
      </c>
    </row>
    <row r="6" spans="1:3" ht="15.75">
      <c r="A6" s="329" t="s">
        <v>91</v>
      </c>
      <c r="B6" s="334">
        <v>655000</v>
      </c>
      <c r="C6" s="331"/>
    </row>
    <row r="7" spans="1:3" ht="16.5" thickBot="1">
      <c r="A7" s="329" t="s">
        <v>20</v>
      </c>
      <c r="B7" s="335">
        <v>2000000</v>
      </c>
      <c r="C7" s="331"/>
    </row>
    <row r="8" spans="1:3" ht="17.25" thickBot="1" thickTop="1">
      <c r="A8" s="329"/>
      <c r="B8" s="334"/>
      <c r="C8" s="332">
        <f>B6-B7</f>
        <v>-1345000</v>
      </c>
    </row>
    <row r="9" spans="1:3" ht="16.5" thickTop="1">
      <c r="A9" s="336" t="s">
        <v>107</v>
      </c>
      <c r="B9" s="337"/>
      <c r="C9" s="338">
        <f>SUM(C5:C8)</f>
        <v>248655000</v>
      </c>
    </row>
    <row r="10" spans="1:3" ht="13.5" thickBot="1">
      <c r="A10" s="339"/>
      <c r="B10" s="340"/>
      <c r="C10" s="341"/>
    </row>
    <row r="11" ht="13.5" thickTop="1"/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9"/>
  </sheetPr>
  <dimension ref="A1:D34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12.421875" style="0" customWidth="1"/>
    <col min="2" max="2" width="39.00390625" style="0" customWidth="1"/>
    <col min="3" max="4" width="27.140625" style="0" customWidth="1"/>
  </cols>
  <sheetData>
    <row r="1" spans="1:4" ht="20.25">
      <c r="A1" s="415" t="s">
        <v>108</v>
      </c>
      <c r="B1" s="415"/>
      <c r="C1" s="415"/>
      <c r="D1" s="415"/>
    </row>
    <row r="2" ht="13.5" thickBot="1"/>
    <row r="3" spans="1:4" ht="21" thickBot="1" thickTop="1">
      <c r="A3" s="342" t="s">
        <v>47</v>
      </c>
      <c r="B3" s="342" t="s">
        <v>1</v>
      </c>
      <c r="C3" s="342" t="s">
        <v>41</v>
      </c>
      <c r="D3" s="342" t="s">
        <v>42</v>
      </c>
    </row>
    <row r="4" spans="1:4" ht="16.5" thickTop="1">
      <c r="A4" s="343">
        <v>40908</v>
      </c>
      <c r="B4" s="349" t="s">
        <v>21</v>
      </c>
      <c r="C4" s="346">
        <v>39700000</v>
      </c>
      <c r="D4" s="352"/>
    </row>
    <row r="5" spans="1:4" ht="15.75">
      <c r="A5" s="344"/>
      <c r="B5" s="350" t="s">
        <v>73</v>
      </c>
      <c r="C5" s="347"/>
      <c r="D5" s="353">
        <v>30750000</v>
      </c>
    </row>
    <row r="6" spans="1:4" ht="15.75">
      <c r="A6" s="344"/>
      <c r="B6" s="350" t="s">
        <v>74</v>
      </c>
      <c r="C6" s="347"/>
      <c r="D6" s="353">
        <v>700000</v>
      </c>
    </row>
    <row r="7" spans="1:4" ht="15.75">
      <c r="A7" s="344"/>
      <c r="B7" s="350" t="s">
        <v>24</v>
      </c>
      <c r="C7" s="347"/>
      <c r="D7" s="353">
        <v>600000</v>
      </c>
    </row>
    <row r="8" spans="1:4" ht="15.75">
      <c r="A8" s="344"/>
      <c r="B8" s="350" t="s">
        <v>25</v>
      </c>
      <c r="C8" s="347"/>
      <c r="D8" s="353">
        <v>425000</v>
      </c>
    </row>
    <row r="9" spans="1:4" ht="15.75">
      <c r="A9" s="344"/>
      <c r="B9" s="350" t="s">
        <v>26</v>
      </c>
      <c r="C9" s="347"/>
      <c r="D9" s="353">
        <v>270000</v>
      </c>
    </row>
    <row r="10" spans="1:4" ht="15.75">
      <c r="A10" s="344"/>
      <c r="B10" s="350" t="s">
        <v>27</v>
      </c>
      <c r="C10" s="347"/>
      <c r="D10" s="353">
        <v>950000</v>
      </c>
    </row>
    <row r="11" spans="1:4" ht="15.75">
      <c r="A11" s="344"/>
      <c r="B11" s="350" t="s">
        <v>28</v>
      </c>
      <c r="C11" s="347"/>
      <c r="D11" s="353">
        <v>500000</v>
      </c>
    </row>
    <row r="12" spans="1:4" ht="15.75">
      <c r="A12" s="344"/>
      <c r="B12" s="350" t="s">
        <v>29</v>
      </c>
      <c r="C12" s="347"/>
      <c r="D12" s="353">
        <v>4000000</v>
      </c>
    </row>
    <row r="13" spans="1:4" ht="15.75">
      <c r="A13" s="344"/>
      <c r="B13" s="350" t="s">
        <v>30</v>
      </c>
      <c r="C13" s="347"/>
      <c r="D13" s="353">
        <v>850000</v>
      </c>
    </row>
    <row r="14" spans="1:4" ht="15.75">
      <c r="A14" s="344"/>
      <c r="B14" s="350" t="s">
        <v>110</v>
      </c>
      <c r="C14" s="347"/>
      <c r="D14" s="353">
        <v>655000</v>
      </c>
    </row>
    <row r="15" spans="1:4" ht="15.75">
      <c r="A15" s="344"/>
      <c r="B15" s="350" t="s">
        <v>111</v>
      </c>
      <c r="C15" s="347"/>
      <c r="D15" s="353"/>
    </row>
    <row r="16" spans="1:4" ht="15.75">
      <c r="A16" s="344"/>
      <c r="B16" s="350"/>
      <c r="C16" s="347"/>
      <c r="D16" s="353"/>
    </row>
    <row r="17" spans="1:4" ht="15.75">
      <c r="A17" s="344">
        <v>40908</v>
      </c>
      <c r="B17" s="350" t="s">
        <v>110</v>
      </c>
      <c r="C17" s="347">
        <v>655000</v>
      </c>
      <c r="D17" s="353"/>
    </row>
    <row r="18" spans="1:4" ht="15.75">
      <c r="A18" s="344"/>
      <c r="B18" s="350" t="s">
        <v>19</v>
      </c>
      <c r="C18" s="347"/>
      <c r="D18" s="353">
        <v>655000</v>
      </c>
    </row>
    <row r="19" spans="1:4" ht="15.75">
      <c r="A19" s="344"/>
      <c r="B19" s="350" t="s">
        <v>112</v>
      </c>
      <c r="C19" s="347"/>
      <c r="D19" s="353"/>
    </row>
    <row r="20" spans="1:4" ht="15.75">
      <c r="A20" s="344"/>
      <c r="B20" s="350"/>
      <c r="C20" s="347"/>
      <c r="D20" s="353"/>
    </row>
    <row r="21" spans="1:4" ht="15.75">
      <c r="A21" s="344">
        <v>40908</v>
      </c>
      <c r="B21" s="350" t="s">
        <v>19</v>
      </c>
      <c r="C21" s="347">
        <v>2000000</v>
      </c>
      <c r="D21" s="353"/>
    </row>
    <row r="22" spans="1:4" ht="15.75">
      <c r="A22" s="344"/>
      <c r="B22" s="350" t="s">
        <v>20</v>
      </c>
      <c r="C22" s="347"/>
      <c r="D22" s="353">
        <v>2000000</v>
      </c>
    </row>
    <row r="23" spans="1:4" ht="15.75">
      <c r="A23" s="344"/>
      <c r="B23" s="350" t="s">
        <v>113</v>
      </c>
      <c r="C23" s="347"/>
      <c r="D23" s="353"/>
    </row>
    <row r="24" spans="1:4" ht="16.5" thickBot="1">
      <c r="A24" s="345"/>
      <c r="B24" s="351"/>
      <c r="C24" s="348"/>
      <c r="D24" s="351"/>
    </row>
    <row r="25" spans="1:4" ht="17.25" thickBot="1" thickTop="1">
      <c r="A25" s="354"/>
      <c r="B25" s="355"/>
      <c r="C25" s="356">
        <f>SUM(C4:C22)</f>
        <v>42355000</v>
      </c>
      <c r="D25" s="356">
        <f>SUM(D5:D22)</f>
        <v>42355000</v>
      </c>
    </row>
    <row r="26" spans="1:4" ht="13.5" thickTop="1">
      <c r="A26" s="16"/>
      <c r="B26" s="3"/>
      <c r="C26" s="3"/>
      <c r="D26" s="3"/>
    </row>
    <row r="27" spans="1:4" ht="12.75">
      <c r="A27" s="16"/>
      <c r="B27" s="3"/>
      <c r="C27" s="3"/>
      <c r="D27" s="3"/>
    </row>
    <row r="28" spans="1:4" ht="12.75">
      <c r="A28" s="16"/>
      <c r="B28" s="3"/>
      <c r="C28" s="3"/>
      <c r="D28" s="3"/>
    </row>
    <row r="29" spans="1:4" ht="12.75">
      <c r="A29" s="16"/>
      <c r="B29" s="3"/>
      <c r="C29" s="3"/>
      <c r="D29" s="3"/>
    </row>
    <row r="30" spans="1:4" ht="12.75">
      <c r="A30" s="16"/>
      <c r="B30" s="3"/>
      <c r="C30" s="3"/>
      <c r="D30" s="3"/>
    </row>
    <row r="31" spans="1:4" ht="12.75">
      <c r="A31" s="16"/>
      <c r="B31" s="3"/>
      <c r="C31" s="3"/>
      <c r="D31" s="3"/>
    </row>
    <row r="32" spans="1:4" ht="12.75">
      <c r="A32" s="16"/>
      <c r="B32" s="3"/>
      <c r="C32" s="3"/>
      <c r="D32" s="3"/>
    </row>
    <row r="33" spans="1:4" ht="12.75">
      <c r="A33" s="16"/>
      <c r="B33" s="3"/>
      <c r="C33" s="3"/>
      <c r="D33" s="3"/>
    </row>
    <row r="34" spans="1:4" ht="12.75">
      <c r="A34" s="16"/>
      <c r="B34" s="3"/>
      <c r="C34" s="3"/>
      <c r="D34" s="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62"/>
  </sheetPr>
  <dimension ref="A1:D34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9.421875" style="0" customWidth="1"/>
    <col min="2" max="2" width="48.8515625" style="0" customWidth="1"/>
    <col min="3" max="3" width="30.7109375" style="0" customWidth="1"/>
    <col min="4" max="4" width="30.28125" style="0" customWidth="1"/>
  </cols>
  <sheetData>
    <row r="1" spans="1:4" ht="18">
      <c r="A1" s="422" t="s">
        <v>71</v>
      </c>
      <c r="B1" s="422"/>
      <c r="C1" s="422"/>
      <c r="D1" s="422"/>
    </row>
    <row r="2" spans="1:4" ht="18">
      <c r="A2" s="422" t="s">
        <v>109</v>
      </c>
      <c r="B2" s="422"/>
      <c r="C2" s="422"/>
      <c r="D2" s="422"/>
    </row>
    <row r="3" spans="1:4" ht="18">
      <c r="A3" s="422" t="s">
        <v>77</v>
      </c>
      <c r="B3" s="422"/>
      <c r="C3" s="422"/>
      <c r="D3" s="422"/>
    </row>
    <row r="4" ht="13.5" thickBot="1"/>
    <row r="5" spans="1:4" ht="18" thickBot="1" thickTop="1">
      <c r="A5" s="357" t="s">
        <v>114</v>
      </c>
      <c r="B5" s="375" t="s">
        <v>1</v>
      </c>
      <c r="C5" s="420" t="s">
        <v>85</v>
      </c>
      <c r="D5" s="421"/>
    </row>
    <row r="6" spans="1:4" ht="17.25" thickBot="1" thickTop="1">
      <c r="A6" s="358"/>
      <c r="B6" s="359"/>
      <c r="C6" s="360" t="s">
        <v>41</v>
      </c>
      <c r="D6" s="360" t="s">
        <v>42</v>
      </c>
    </row>
    <row r="7" spans="1:4" ht="17.25" thickTop="1">
      <c r="A7" s="363">
        <v>1101</v>
      </c>
      <c r="B7" s="369" t="s">
        <v>3</v>
      </c>
      <c r="C7" s="366">
        <v>27005000</v>
      </c>
      <c r="D7" s="372"/>
    </row>
    <row r="8" spans="1:4" ht="16.5">
      <c r="A8" s="364">
        <v>1102</v>
      </c>
      <c r="B8" s="370" t="s">
        <v>4</v>
      </c>
      <c r="C8" s="367">
        <v>24000000</v>
      </c>
      <c r="D8" s="373"/>
    </row>
    <row r="9" spans="1:4" ht="16.5">
      <c r="A9" s="364">
        <v>1103</v>
      </c>
      <c r="B9" s="370" t="s">
        <v>5</v>
      </c>
      <c r="C9" s="367">
        <v>0</v>
      </c>
      <c r="D9" s="373"/>
    </row>
    <row r="10" spans="1:4" ht="16.5">
      <c r="A10" s="364">
        <v>1104</v>
      </c>
      <c r="B10" s="370" t="s">
        <v>6</v>
      </c>
      <c r="C10" s="367">
        <v>2000000</v>
      </c>
      <c r="D10" s="373"/>
    </row>
    <row r="11" spans="1:4" ht="16.5">
      <c r="A11" s="364">
        <v>1105</v>
      </c>
      <c r="B11" s="370" t="s">
        <v>7</v>
      </c>
      <c r="C11" s="367">
        <v>23500000</v>
      </c>
      <c r="D11" s="373"/>
    </row>
    <row r="12" spans="1:4" ht="16.5">
      <c r="A12" s="364">
        <v>1201</v>
      </c>
      <c r="B12" s="370" t="s">
        <v>8</v>
      </c>
      <c r="C12" s="367">
        <v>50000000</v>
      </c>
      <c r="D12" s="373"/>
    </row>
    <row r="13" spans="1:4" ht="16.5">
      <c r="A13" s="364">
        <v>1202</v>
      </c>
      <c r="B13" s="370" t="s">
        <v>9</v>
      </c>
      <c r="C13" s="367">
        <v>120000000</v>
      </c>
      <c r="D13" s="373"/>
    </row>
    <row r="14" spans="1:4" ht="16.5">
      <c r="A14" s="364">
        <v>1203</v>
      </c>
      <c r="B14" s="370" t="s">
        <v>10</v>
      </c>
      <c r="C14" s="367"/>
      <c r="D14" s="373">
        <v>5500000</v>
      </c>
    </row>
    <row r="15" spans="1:4" ht="16.5">
      <c r="A15" s="364">
        <v>1204</v>
      </c>
      <c r="B15" s="370" t="s">
        <v>11</v>
      </c>
      <c r="C15" s="367">
        <v>25000000</v>
      </c>
      <c r="D15" s="373"/>
    </row>
    <row r="16" spans="1:4" ht="16.5">
      <c r="A16" s="364">
        <v>1205</v>
      </c>
      <c r="B16" s="370" t="s">
        <v>12</v>
      </c>
      <c r="C16" s="367"/>
      <c r="D16" s="373">
        <v>3150000</v>
      </c>
    </row>
    <row r="17" spans="1:4" ht="16.5">
      <c r="A17" s="364">
        <v>1206</v>
      </c>
      <c r="B17" s="370" t="s">
        <v>13</v>
      </c>
      <c r="C17" s="367">
        <v>60000000</v>
      </c>
      <c r="D17" s="373"/>
    </row>
    <row r="18" spans="1:4" ht="16.5">
      <c r="A18" s="364">
        <v>1207</v>
      </c>
      <c r="B18" s="370" t="s">
        <v>14</v>
      </c>
      <c r="C18" s="367"/>
      <c r="D18" s="373">
        <v>12200000</v>
      </c>
    </row>
    <row r="19" spans="1:4" ht="16.5">
      <c r="A19" s="364">
        <v>2101</v>
      </c>
      <c r="B19" s="370" t="s">
        <v>15</v>
      </c>
      <c r="C19" s="367"/>
      <c r="D19" s="373">
        <v>32000000</v>
      </c>
    </row>
    <row r="20" spans="1:4" ht="16.5">
      <c r="A20" s="364">
        <v>2102</v>
      </c>
      <c r="B20" s="370" t="s">
        <v>16</v>
      </c>
      <c r="C20" s="367"/>
      <c r="D20" s="373"/>
    </row>
    <row r="21" spans="1:4" ht="16.5">
      <c r="A21" s="364">
        <v>2103</v>
      </c>
      <c r="B21" s="370" t="s">
        <v>17</v>
      </c>
      <c r="C21" s="367"/>
      <c r="D21" s="373"/>
    </row>
    <row r="22" spans="1:4" ht="16.5">
      <c r="A22" s="364">
        <v>2201</v>
      </c>
      <c r="B22" s="370" t="s">
        <v>18</v>
      </c>
      <c r="C22" s="367"/>
      <c r="D22" s="373">
        <v>30000000</v>
      </c>
    </row>
    <row r="23" spans="1:4" ht="17.25" thickBot="1">
      <c r="A23" s="365">
        <v>3101</v>
      </c>
      <c r="B23" s="371" t="s">
        <v>19</v>
      </c>
      <c r="C23" s="368"/>
      <c r="D23" s="374">
        <v>248655000</v>
      </c>
    </row>
    <row r="24" spans="1:4" ht="15" customHeight="1" thickTop="1">
      <c r="A24" s="361"/>
      <c r="B24" s="416" t="s">
        <v>115</v>
      </c>
      <c r="C24" s="418">
        <f>SUM(C7:C17)</f>
        <v>331505000</v>
      </c>
      <c r="D24" s="418">
        <f>SUM(D14:D23)</f>
        <v>331505000</v>
      </c>
    </row>
    <row r="25" spans="1:4" ht="13.5" customHeight="1" thickBot="1">
      <c r="A25" s="362"/>
      <c r="B25" s="417"/>
      <c r="C25" s="419"/>
      <c r="D25" s="419"/>
    </row>
    <row r="26" spans="1:4" ht="13.5" thickTop="1">
      <c r="A26" s="17"/>
      <c r="B26" s="17"/>
      <c r="C26" s="17"/>
      <c r="D26" s="17"/>
    </row>
    <row r="27" spans="1:4" ht="12.75">
      <c r="A27" s="3"/>
      <c r="B27" s="3"/>
      <c r="C27" s="3"/>
      <c r="D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</sheetData>
  <sheetProtection/>
  <mergeCells count="7">
    <mergeCell ref="B24:B25"/>
    <mergeCell ref="C24:C25"/>
    <mergeCell ref="D24:D25"/>
    <mergeCell ref="C5:D5"/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D36"/>
  <sheetViews>
    <sheetView zoomScalePageLayoutView="0" workbookViewId="0" topLeftCell="A16">
      <selection activeCell="D19" sqref="D19"/>
    </sheetView>
  </sheetViews>
  <sheetFormatPr defaultColWidth="9.140625" defaultRowHeight="12.75"/>
  <cols>
    <col min="1" max="1" width="11.8515625" style="0" customWidth="1"/>
    <col min="2" max="2" width="48.28125" style="0" customWidth="1"/>
    <col min="3" max="3" width="26.57421875" style="0" customWidth="1"/>
    <col min="4" max="4" width="26.7109375" style="0" customWidth="1"/>
  </cols>
  <sheetData>
    <row r="1" spans="1:4" ht="18.75">
      <c r="A1" s="382" t="s">
        <v>71</v>
      </c>
      <c r="B1" s="382"/>
      <c r="C1" s="382"/>
      <c r="D1" s="382"/>
    </row>
    <row r="2" spans="1:4" ht="18.75">
      <c r="A2" s="382" t="s">
        <v>116</v>
      </c>
      <c r="B2" s="382"/>
      <c r="C2" s="382"/>
      <c r="D2" s="382"/>
    </row>
    <row r="3" spans="1:4" ht="18.75">
      <c r="A3" s="382" t="s">
        <v>39</v>
      </c>
      <c r="B3" s="382"/>
      <c r="C3" s="382"/>
      <c r="D3" s="382"/>
    </row>
    <row r="4" spans="1:4" ht="19.5" thickBot="1">
      <c r="A4" s="35"/>
      <c r="B4" s="35"/>
      <c r="C4" s="35"/>
      <c r="D4" s="35"/>
    </row>
    <row r="5" spans="1:4" ht="18" thickBot="1" thickTop="1">
      <c r="A5" s="30" t="s">
        <v>0</v>
      </c>
      <c r="B5" s="31" t="s">
        <v>1</v>
      </c>
      <c r="C5" s="379" t="s">
        <v>40</v>
      </c>
      <c r="D5" s="379"/>
    </row>
    <row r="6" spans="1:4" ht="18" thickBot="1" thickTop="1">
      <c r="A6" s="32"/>
      <c r="B6" s="32"/>
      <c r="C6" s="33" t="s">
        <v>41</v>
      </c>
      <c r="D6" s="33" t="s">
        <v>42</v>
      </c>
    </row>
    <row r="7" spans="1:4" ht="16.5" thickTop="1">
      <c r="A7" s="81">
        <v>1101</v>
      </c>
      <c r="B7" s="82" t="s">
        <v>3</v>
      </c>
      <c r="C7" s="83">
        <v>12000000</v>
      </c>
      <c r="D7" s="83"/>
    </row>
    <row r="8" spans="1:4" ht="15.75">
      <c r="A8" s="84">
        <v>1102</v>
      </c>
      <c r="B8" s="85" t="s">
        <v>4</v>
      </c>
      <c r="C8" s="86">
        <v>35000000</v>
      </c>
      <c r="D8" s="86"/>
    </row>
    <row r="9" spans="1:4" ht="15.75">
      <c r="A9" s="84">
        <v>1103</v>
      </c>
      <c r="B9" s="85" t="s">
        <v>5</v>
      </c>
      <c r="C9" s="86">
        <v>8500000</v>
      </c>
      <c r="D9" s="86"/>
    </row>
    <row r="10" spans="1:4" ht="15.75">
      <c r="A10" s="84">
        <v>1104</v>
      </c>
      <c r="B10" s="85" t="s">
        <v>6</v>
      </c>
      <c r="C10" s="86">
        <v>2000000</v>
      </c>
      <c r="D10" s="86"/>
    </row>
    <row r="11" spans="1:4" ht="15.75">
      <c r="A11" s="84">
        <v>1105</v>
      </c>
      <c r="B11" s="85" t="s">
        <v>7</v>
      </c>
      <c r="C11" s="86">
        <v>22500000</v>
      </c>
      <c r="D11" s="86"/>
    </row>
    <row r="12" spans="1:4" ht="15.75">
      <c r="A12" s="84">
        <v>1201</v>
      </c>
      <c r="B12" s="85" t="s">
        <v>8</v>
      </c>
      <c r="C12" s="86">
        <v>50000000</v>
      </c>
      <c r="D12" s="86"/>
    </row>
    <row r="13" spans="1:4" ht="15.75">
      <c r="A13" s="84">
        <v>1202</v>
      </c>
      <c r="B13" s="85" t="s">
        <v>9</v>
      </c>
      <c r="C13" s="86">
        <v>120000000</v>
      </c>
      <c r="D13" s="86"/>
    </row>
    <row r="14" spans="1:4" ht="15.75">
      <c r="A14" s="84">
        <v>1203</v>
      </c>
      <c r="B14" s="85" t="s">
        <v>10</v>
      </c>
      <c r="C14" s="86"/>
      <c r="D14" s="86">
        <v>5000000</v>
      </c>
    </row>
    <row r="15" spans="1:4" ht="15.75">
      <c r="A15" s="84">
        <v>1204</v>
      </c>
      <c r="B15" s="85" t="s">
        <v>11</v>
      </c>
      <c r="C15" s="86">
        <v>20000000</v>
      </c>
      <c r="D15" s="86"/>
    </row>
    <row r="16" spans="1:4" ht="15.75">
      <c r="A16" s="84">
        <v>1205</v>
      </c>
      <c r="B16" s="85" t="s">
        <v>12</v>
      </c>
      <c r="C16" s="86"/>
      <c r="D16" s="86">
        <v>3000000</v>
      </c>
    </row>
    <row r="17" spans="1:4" ht="15.75">
      <c r="A17" s="84">
        <v>1206</v>
      </c>
      <c r="B17" s="85" t="s">
        <v>13</v>
      </c>
      <c r="C17" s="86">
        <v>60000000</v>
      </c>
      <c r="D17" s="86"/>
    </row>
    <row r="18" spans="1:4" ht="15.75">
      <c r="A18" s="84">
        <v>1207</v>
      </c>
      <c r="B18" s="85" t="s">
        <v>14</v>
      </c>
      <c r="C18" s="86"/>
      <c r="D18" s="86">
        <v>12000000</v>
      </c>
    </row>
    <row r="19" spans="1:4" ht="15.75">
      <c r="A19" s="84">
        <v>2101</v>
      </c>
      <c r="B19" s="85" t="s">
        <v>15</v>
      </c>
      <c r="C19" s="86"/>
      <c r="D19" s="86">
        <v>30000000</v>
      </c>
    </row>
    <row r="20" spans="1:4" ht="15.75">
      <c r="A20" s="84">
        <v>2102</v>
      </c>
      <c r="B20" s="85" t="s">
        <v>16</v>
      </c>
      <c r="C20" s="86"/>
      <c r="D20" s="86"/>
    </row>
    <row r="21" spans="1:4" ht="15.75">
      <c r="A21" s="84">
        <v>2103</v>
      </c>
      <c r="B21" s="85" t="s">
        <v>17</v>
      </c>
      <c r="C21" s="86"/>
      <c r="D21" s="86">
        <v>0</v>
      </c>
    </row>
    <row r="22" spans="1:4" ht="15.75">
      <c r="A22" s="84">
        <v>2201</v>
      </c>
      <c r="B22" s="85" t="s">
        <v>18</v>
      </c>
      <c r="C22" s="86"/>
      <c r="D22" s="86">
        <v>30000000</v>
      </c>
    </row>
    <row r="23" spans="1:4" ht="15.75">
      <c r="A23" s="84">
        <v>3101</v>
      </c>
      <c r="B23" s="85" t="s">
        <v>19</v>
      </c>
      <c r="C23" s="86"/>
      <c r="D23" s="86">
        <v>250000000</v>
      </c>
    </row>
    <row r="24" spans="1:4" ht="15.75">
      <c r="A24" s="84">
        <v>3102</v>
      </c>
      <c r="B24" s="85" t="s">
        <v>20</v>
      </c>
      <c r="C24" s="86"/>
      <c r="D24" s="86"/>
    </row>
    <row r="25" spans="1:4" ht="15.75">
      <c r="A25" s="84">
        <v>4101</v>
      </c>
      <c r="B25" s="85" t="s">
        <v>21</v>
      </c>
      <c r="C25" s="86"/>
      <c r="D25" s="86"/>
    </row>
    <row r="26" spans="1:4" ht="15.75">
      <c r="A26" s="84">
        <v>5101</v>
      </c>
      <c r="B26" s="85" t="s">
        <v>22</v>
      </c>
      <c r="C26" s="86"/>
      <c r="D26" s="86"/>
    </row>
    <row r="27" spans="1:4" ht="15.75">
      <c r="A27" s="84">
        <v>5102</v>
      </c>
      <c r="B27" s="85" t="s">
        <v>23</v>
      </c>
      <c r="C27" s="86"/>
      <c r="D27" s="86"/>
    </row>
    <row r="28" spans="1:4" ht="15.75">
      <c r="A28" s="84">
        <v>5103</v>
      </c>
      <c r="B28" s="85" t="s">
        <v>24</v>
      </c>
      <c r="C28" s="86"/>
      <c r="D28" s="86"/>
    </row>
    <row r="29" spans="1:4" ht="15.75">
      <c r="A29" s="84">
        <v>5104</v>
      </c>
      <c r="B29" s="85" t="s">
        <v>25</v>
      </c>
      <c r="C29" s="86"/>
      <c r="D29" s="86"/>
    </row>
    <row r="30" spans="1:4" ht="15.75">
      <c r="A30" s="84">
        <v>5105</v>
      </c>
      <c r="B30" s="85" t="s">
        <v>26</v>
      </c>
      <c r="C30" s="86"/>
      <c r="D30" s="86"/>
    </row>
    <row r="31" spans="1:4" ht="15.75">
      <c r="A31" s="84">
        <v>5106</v>
      </c>
      <c r="B31" s="85" t="s">
        <v>27</v>
      </c>
      <c r="C31" s="86"/>
      <c r="D31" s="86"/>
    </row>
    <row r="32" spans="1:4" ht="15.75">
      <c r="A32" s="84">
        <v>5107</v>
      </c>
      <c r="B32" s="85" t="s">
        <v>28</v>
      </c>
      <c r="C32" s="86"/>
      <c r="D32" s="86"/>
    </row>
    <row r="33" spans="1:4" ht="15.75">
      <c r="A33" s="84">
        <v>5108</v>
      </c>
      <c r="B33" s="85" t="s">
        <v>29</v>
      </c>
      <c r="C33" s="86"/>
      <c r="D33" s="86"/>
    </row>
    <row r="34" spans="1:4" ht="15.75">
      <c r="A34" s="84">
        <v>5109</v>
      </c>
      <c r="B34" s="85" t="s">
        <v>30</v>
      </c>
      <c r="C34" s="86"/>
      <c r="D34" s="86"/>
    </row>
    <row r="35" spans="1:4" ht="16.5" thickBot="1">
      <c r="A35" s="87">
        <v>5109</v>
      </c>
      <c r="B35" s="88" t="s">
        <v>30</v>
      </c>
      <c r="C35" s="89"/>
      <c r="D35" s="89"/>
    </row>
    <row r="36" spans="1:4" ht="17.25" thickBot="1" thickTop="1">
      <c r="A36" s="380" t="s">
        <v>43</v>
      </c>
      <c r="B36" s="381"/>
      <c r="C36" s="34">
        <f>SUM(C7:C17)</f>
        <v>330000000</v>
      </c>
      <c r="D36" s="34">
        <f>SUM(D14:D23)</f>
        <v>330000000</v>
      </c>
    </row>
    <row r="37" ht="13.5" thickTop="1"/>
  </sheetData>
  <sheetProtection/>
  <mergeCells count="5">
    <mergeCell ref="C5:D5"/>
    <mergeCell ref="A36:B36"/>
    <mergeCell ref="A3:D3"/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6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3.57421875" style="0" customWidth="1"/>
    <col min="2" max="2" width="30.28125" style="0" customWidth="1"/>
    <col min="3" max="3" width="10.140625" style="0" customWidth="1"/>
    <col min="4" max="4" width="24.421875" style="0" customWidth="1"/>
    <col min="5" max="5" width="24.7109375" style="0" customWidth="1"/>
  </cols>
  <sheetData>
    <row r="1" spans="1:5" ht="18">
      <c r="A1" s="383" t="s">
        <v>44</v>
      </c>
      <c r="B1" s="383"/>
      <c r="C1" s="383"/>
      <c r="D1" s="383"/>
      <c r="E1" s="383"/>
    </row>
    <row r="2" spans="1:5" ht="18">
      <c r="A2" s="383" t="s">
        <v>45</v>
      </c>
      <c r="B2" s="383"/>
      <c r="C2" s="383"/>
      <c r="D2" s="383"/>
      <c r="E2" s="383"/>
    </row>
    <row r="3" spans="1:5" ht="18">
      <c r="A3" s="383" t="s">
        <v>46</v>
      </c>
      <c r="B3" s="383"/>
      <c r="C3" s="383"/>
      <c r="D3" s="383"/>
      <c r="E3" s="383"/>
    </row>
    <row r="4" ht="13.5" thickBot="1"/>
    <row r="5" spans="1:5" ht="17.25" thickBot="1" thickTop="1">
      <c r="A5" s="36" t="s">
        <v>47</v>
      </c>
      <c r="B5" s="36" t="s">
        <v>1</v>
      </c>
      <c r="C5" s="36" t="s">
        <v>48</v>
      </c>
      <c r="D5" s="36" t="s">
        <v>41</v>
      </c>
      <c r="E5" s="36" t="s">
        <v>42</v>
      </c>
    </row>
    <row r="6" spans="1:5" ht="16.5" thickTop="1">
      <c r="A6" s="59" t="s">
        <v>62</v>
      </c>
      <c r="B6" s="60" t="str">
        <f>VLOOKUP(C6,Akun,2)</f>
        <v>Biaya GAJI</v>
      </c>
      <c r="C6" s="61">
        <v>5101</v>
      </c>
      <c r="D6" s="62">
        <v>8750000</v>
      </c>
      <c r="E6" s="63"/>
    </row>
    <row r="7" spans="1:5" ht="15.75">
      <c r="A7" s="64"/>
      <c r="B7" s="65" t="str">
        <f aca="true" t="shared" si="0" ref="B7:B66">VLOOKUP(C7,Akun,2)</f>
        <v>Kas</v>
      </c>
      <c r="C7" s="66">
        <v>1101</v>
      </c>
      <c r="D7" s="67"/>
      <c r="E7" s="68">
        <v>8750000</v>
      </c>
    </row>
    <row r="8" spans="1:5" ht="15.75">
      <c r="A8" s="64" t="s">
        <v>61</v>
      </c>
      <c r="B8" s="65" t="str">
        <f t="shared" si="0"/>
        <v>Peralatan Kantor</v>
      </c>
      <c r="C8" s="66">
        <v>1204</v>
      </c>
      <c r="D8" s="67">
        <v>2000000</v>
      </c>
      <c r="E8" s="68"/>
    </row>
    <row r="9" spans="1:5" ht="15.75">
      <c r="A9" s="64"/>
      <c r="B9" s="65" t="str">
        <f t="shared" si="0"/>
        <v>Kas</v>
      </c>
      <c r="C9" s="66">
        <v>1101</v>
      </c>
      <c r="D9" s="67"/>
      <c r="E9" s="68">
        <v>2000000</v>
      </c>
    </row>
    <row r="10" spans="1:5" ht="15.75">
      <c r="A10" s="64" t="s">
        <v>63</v>
      </c>
      <c r="B10" s="65" t="str">
        <f t="shared" si="0"/>
        <v>Kas</v>
      </c>
      <c r="C10" s="66">
        <v>1101</v>
      </c>
      <c r="D10" s="67">
        <v>2200000</v>
      </c>
      <c r="E10" s="68"/>
    </row>
    <row r="11" spans="1:5" ht="15.75">
      <c r="A11" s="64"/>
      <c r="B11" s="65" t="str">
        <f t="shared" si="0"/>
        <v>Pendapatan Pemasangan</v>
      </c>
      <c r="C11" s="66">
        <v>4101</v>
      </c>
      <c r="D11" s="67"/>
      <c r="E11" s="68">
        <v>2200000</v>
      </c>
    </row>
    <row r="12" spans="1:5" ht="15.75">
      <c r="A12" s="64" t="s">
        <v>64</v>
      </c>
      <c r="B12" s="65" t="str">
        <f t="shared" si="0"/>
        <v>Biiaya Pemasaran</v>
      </c>
      <c r="C12" s="66">
        <v>5102</v>
      </c>
      <c r="D12" s="67">
        <v>500000</v>
      </c>
      <c r="E12" s="68"/>
    </row>
    <row r="13" spans="1:5" ht="15.75">
      <c r="A13" s="64"/>
      <c r="B13" s="65" t="str">
        <f t="shared" si="0"/>
        <v>Kas</v>
      </c>
      <c r="C13" s="66">
        <v>1101</v>
      </c>
      <c r="D13" s="67"/>
      <c r="E13" s="68">
        <v>500000</v>
      </c>
    </row>
    <row r="14" spans="1:5" ht="15.75">
      <c r="A14" s="64" t="s">
        <v>65</v>
      </c>
      <c r="B14" s="65" t="str">
        <f t="shared" si="0"/>
        <v>Peralatan Kantor</v>
      </c>
      <c r="C14" s="66">
        <v>1204</v>
      </c>
      <c r="D14" s="67">
        <v>3000000</v>
      </c>
      <c r="E14" s="68"/>
    </row>
    <row r="15" spans="1:5" ht="15.75">
      <c r="A15" s="64"/>
      <c r="B15" s="65" t="str">
        <f t="shared" si="0"/>
        <v>Bank BNI</v>
      </c>
      <c r="C15" s="66">
        <v>1102</v>
      </c>
      <c r="D15" s="67"/>
      <c r="E15" s="68">
        <v>1000000</v>
      </c>
    </row>
    <row r="16" spans="1:5" ht="15.75">
      <c r="A16" s="64"/>
      <c r="B16" s="65" t="str">
        <f t="shared" si="0"/>
        <v>Utang Usaha</v>
      </c>
      <c r="C16" s="66">
        <v>2101</v>
      </c>
      <c r="D16" s="67"/>
      <c r="E16" s="68">
        <v>2000000</v>
      </c>
    </row>
    <row r="17" spans="1:5" ht="15.75">
      <c r="A17" s="64">
        <v>39736</v>
      </c>
      <c r="B17" s="65" t="str">
        <f t="shared" si="0"/>
        <v>Kas</v>
      </c>
      <c r="C17" s="66">
        <v>1101</v>
      </c>
      <c r="D17" s="67">
        <v>5000000</v>
      </c>
      <c r="E17" s="68"/>
    </row>
    <row r="18" spans="1:5" ht="15.75">
      <c r="A18" s="64"/>
      <c r="B18" s="65" t="str">
        <f t="shared" si="0"/>
        <v>Pendapatan Pemasangan</v>
      </c>
      <c r="C18" s="66">
        <v>4101</v>
      </c>
      <c r="D18" s="67"/>
      <c r="E18" s="68">
        <v>5000000</v>
      </c>
    </row>
    <row r="19" spans="1:5" ht="15.75">
      <c r="A19" s="64" t="s">
        <v>67</v>
      </c>
      <c r="B19" s="65" t="str">
        <f t="shared" si="0"/>
        <v>Prive Heri</v>
      </c>
      <c r="C19" s="66">
        <v>3102</v>
      </c>
      <c r="D19" s="67">
        <v>2000000</v>
      </c>
      <c r="E19" s="68"/>
    </row>
    <row r="20" spans="1:5" ht="15.75">
      <c r="A20" s="64"/>
      <c r="B20" s="65" t="str">
        <f t="shared" si="0"/>
        <v>Kas</v>
      </c>
      <c r="C20" s="66">
        <v>1101</v>
      </c>
      <c r="D20" s="67"/>
      <c r="E20" s="68">
        <v>2000000</v>
      </c>
    </row>
    <row r="21" spans="1:5" ht="15.75">
      <c r="A21" s="64" t="s">
        <v>68</v>
      </c>
      <c r="B21" s="65" t="str">
        <f t="shared" si="0"/>
        <v>Biaya Konsumsi</v>
      </c>
      <c r="C21" s="66">
        <v>5106</v>
      </c>
      <c r="D21" s="67">
        <v>300000</v>
      </c>
      <c r="E21" s="68"/>
    </row>
    <row r="22" spans="1:5" ht="15.75">
      <c r="A22" s="64"/>
      <c r="B22" s="65" t="str">
        <f t="shared" si="0"/>
        <v>Kas</v>
      </c>
      <c r="C22" s="66">
        <v>1101</v>
      </c>
      <c r="D22" s="67"/>
      <c r="E22" s="68">
        <v>300000</v>
      </c>
    </row>
    <row r="23" spans="1:5" ht="15.75">
      <c r="A23" s="64" t="s">
        <v>69</v>
      </c>
      <c r="B23" s="65" t="str">
        <f t="shared" si="0"/>
        <v>Piutang Karyawan</v>
      </c>
      <c r="C23" s="66">
        <v>1104</v>
      </c>
      <c r="D23" s="67">
        <v>2000000</v>
      </c>
      <c r="E23" s="68"/>
    </row>
    <row r="24" spans="1:5" ht="15.75">
      <c r="A24" s="64"/>
      <c r="B24" s="65" t="str">
        <f t="shared" si="0"/>
        <v>Bank BNI</v>
      </c>
      <c r="C24" s="66">
        <v>1102</v>
      </c>
      <c r="D24" s="67"/>
      <c r="E24" s="68">
        <v>2000000</v>
      </c>
    </row>
    <row r="25" spans="1:5" ht="15.75">
      <c r="A25" s="64" t="s">
        <v>70</v>
      </c>
      <c r="B25" s="65" t="str">
        <f t="shared" si="0"/>
        <v>Kas</v>
      </c>
      <c r="C25" s="66">
        <v>1101</v>
      </c>
      <c r="D25" s="67">
        <v>2000000</v>
      </c>
      <c r="E25" s="68"/>
    </row>
    <row r="26" spans="1:5" ht="15.75">
      <c r="A26" s="64"/>
      <c r="B26" s="65" t="str">
        <f t="shared" si="0"/>
        <v>Piutang Usaha</v>
      </c>
      <c r="C26" s="66">
        <v>1103</v>
      </c>
      <c r="D26" s="67"/>
      <c r="E26" s="68">
        <v>2000000</v>
      </c>
    </row>
    <row r="27" spans="1:5" ht="15.75">
      <c r="A27" s="64">
        <v>39753</v>
      </c>
      <c r="B27" s="65" t="str">
        <f t="shared" si="0"/>
        <v>Biaya GAJI</v>
      </c>
      <c r="C27" s="66">
        <v>5101</v>
      </c>
      <c r="D27" s="67">
        <v>10000000</v>
      </c>
      <c r="E27" s="68"/>
    </row>
    <row r="28" spans="1:5" ht="15.75">
      <c r="A28" s="64"/>
      <c r="B28" s="65" t="str">
        <f t="shared" si="0"/>
        <v>Bank BNI</v>
      </c>
      <c r="C28" s="66">
        <v>1102</v>
      </c>
      <c r="D28" s="67"/>
      <c r="E28" s="68">
        <v>10000000</v>
      </c>
    </row>
    <row r="29" spans="1:5" ht="15.75">
      <c r="A29" s="64">
        <v>39756</v>
      </c>
      <c r="B29" s="65" t="str">
        <f t="shared" si="0"/>
        <v>Kas</v>
      </c>
      <c r="C29" s="66">
        <v>1101</v>
      </c>
      <c r="D29" s="67">
        <v>7000000</v>
      </c>
      <c r="E29" s="68"/>
    </row>
    <row r="30" spans="1:5" ht="15.75">
      <c r="A30" s="64"/>
      <c r="B30" s="65" t="str">
        <f t="shared" si="0"/>
        <v>Pendapatan Pemasangan</v>
      </c>
      <c r="C30" s="66">
        <v>4101</v>
      </c>
      <c r="D30" s="67"/>
      <c r="E30" s="68">
        <v>7000000</v>
      </c>
    </row>
    <row r="31" spans="1:5" ht="15.75">
      <c r="A31" s="64">
        <v>39758</v>
      </c>
      <c r="B31" s="65" t="str">
        <f t="shared" si="0"/>
        <v>Biaya Perawatan Aktiva</v>
      </c>
      <c r="C31" s="66">
        <v>5107</v>
      </c>
      <c r="D31" s="67">
        <v>500000</v>
      </c>
      <c r="E31" s="68"/>
    </row>
    <row r="32" spans="1:5" ht="15.75">
      <c r="A32" s="64"/>
      <c r="B32" s="65" t="str">
        <f t="shared" si="0"/>
        <v>Kas</v>
      </c>
      <c r="C32" s="66">
        <v>1101</v>
      </c>
      <c r="D32" s="67"/>
      <c r="E32" s="68">
        <v>500000</v>
      </c>
    </row>
    <row r="33" spans="1:5" ht="15.75">
      <c r="A33" s="64">
        <v>39764</v>
      </c>
      <c r="B33" s="65" t="str">
        <f t="shared" si="0"/>
        <v>Biaya Konsumsi</v>
      </c>
      <c r="C33" s="66">
        <v>5106</v>
      </c>
      <c r="D33" s="67">
        <v>350000</v>
      </c>
      <c r="E33" s="68"/>
    </row>
    <row r="34" spans="1:5" ht="15.75">
      <c r="A34" s="64"/>
      <c r="B34" s="65" t="str">
        <f t="shared" si="0"/>
        <v>Kas</v>
      </c>
      <c r="C34" s="66">
        <v>1101</v>
      </c>
      <c r="D34" s="67"/>
      <c r="E34" s="68">
        <v>350000</v>
      </c>
    </row>
    <row r="35" spans="1:5" ht="15.75">
      <c r="A35" s="64">
        <v>39767</v>
      </c>
      <c r="B35" s="65" t="str">
        <f t="shared" si="0"/>
        <v>Kas</v>
      </c>
      <c r="C35" s="66">
        <v>1101</v>
      </c>
      <c r="D35" s="67">
        <v>8500000</v>
      </c>
      <c r="E35" s="68"/>
    </row>
    <row r="36" spans="1:5" ht="15.75">
      <c r="A36" s="64"/>
      <c r="B36" s="65" t="str">
        <f t="shared" si="0"/>
        <v>Pendapatan Pemasangan</v>
      </c>
      <c r="C36" s="66">
        <v>4101</v>
      </c>
      <c r="D36" s="67"/>
      <c r="E36" s="68">
        <v>8500000</v>
      </c>
    </row>
    <row r="37" spans="1:5" ht="15.75">
      <c r="A37" s="64">
        <v>39772</v>
      </c>
      <c r="B37" s="65" t="str">
        <f t="shared" si="0"/>
        <v>Biaya Telepon</v>
      </c>
      <c r="C37" s="66">
        <v>5104</v>
      </c>
      <c r="D37" s="67">
        <v>200000</v>
      </c>
      <c r="E37" s="68"/>
    </row>
    <row r="38" spans="1:5" ht="15.75">
      <c r="A38" s="64"/>
      <c r="B38" s="65" t="str">
        <f t="shared" si="0"/>
        <v>Kas</v>
      </c>
      <c r="C38" s="66">
        <v>1101</v>
      </c>
      <c r="D38" s="67"/>
      <c r="E38" s="68">
        <v>200000</v>
      </c>
    </row>
    <row r="39" spans="1:5" ht="15.75">
      <c r="A39" s="64">
        <v>39772</v>
      </c>
      <c r="B39" s="65" t="str">
        <f t="shared" si="0"/>
        <v>Biaya Listrik</v>
      </c>
      <c r="C39" s="66">
        <v>5105</v>
      </c>
      <c r="D39" s="67">
        <v>150000</v>
      </c>
      <c r="E39" s="68"/>
    </row>
    <row r="40" spans="1:5" ht="15.75">
      <c r="A40" s="64"/>
      <c r="B40" s="65" t="str">
        <f t="shared" si="0"/>
        <v>Kas</v>
      </c>
      <c r="C40" s="66">
        <v>1101</v>
      </c>
      <c r="D40" s="67"/>
      <c r="E40" s="68">
        <v>150000</v>
      </c>
    </row>
    <row r="41" spans="1:5" ht="15.75">
      <c r="A41" s="64">
        <v>39775</v>
      </c>
      <c r="B41" s="65" t="str">
        <f t="shared" si="0"/>
        <v>Biaya Transportasi</v>
      </c>
      <c r="C41" s="66">
        <v>5103</v>
      </c>
      <c r="D41" s="67">
        <v>300000</v>
      </c>
      <c r="E41" s="68"/>
    </row>
    <row r="42" spans="1:5" ht="15.75">
      <c r="A42" s="64"/>
      <c r="B42" s="65" t="str">
        <f t="shared" si="0"/>
        <v>Kas</v>
      </c>
      <c r="C42" s="66">
        <v>1101</v>
      </c>
      <c r="D42" s="67"/>
      <c r="E42" s="68">
        <v>300000</v>
      </c>
    </row>
    <row r="43" spans="1:5" ht="15.75">
      <c r="A43" s="64">
        <v>39780</v>
      </c>
      <c r="B43" s="65" t="str">
        <f t="shared" si="0"/>
        <v>Bank BNI</v>
      </c>
      <c r="C43" s="66">
        <v>1102</v>
      </c>
      <c r="D43" s="67">
        <v>2000000</v>
      </c>
      <c r="E43" s="68"/>
    </row>
    <row r="44" spans="1:5" ht="15.75">
      <c r="A44" s="64"/>
      <c r="B44" s="65" t="str">
        <f t="shared" si="0"/>
        <v>Piutang Karyawan</v>
      </c>
      <c r="C44" s="66">
        <v>1104</v>
      </c>
      <c r="D44" s="67"/>
      <c r="E44" s="68">
        <v>2000000</v>
      </c>
    </row>
    <row r="45" spans="1:5" ht="15.75">
      <c r="A45" s="69" t="s">
        <v>51</v>
      </c>
      <c r="B45" s="65" t="str">
        <f t="shared" si="0"/>
        <v>Biaya GAJI</v>
      </c>
      <c r="C45" s="66">
        <v>5101</v>
      </c>
      <c r="D45" s="67">
        <v>12000000</v>
      </c>
      <c r="E45" s="68"/>
    </row>
    <row r="46" spans="1:5" ht="15.75">
      <c r="A46" s="69"/>
      <c r="B46" s="65" t="str">
        <f t="shared" si="0"/>
        <v>Kas</v>
      </c>
      <c r="C46" s="66">
        <v>1101</v>
      </c>
      <c r="D46" s="67"/>
      <c r="E46" s="68">
        <v>12000000</v>
      </c>
    </row>
    <row r="47" spans="1:5" ht="15.75">
      <c r="A47" s="69" t="s">
        <v>52</v>
      </c>
      <c r="B47" s="65" t="str">
        <f t="shared" si="0"/>
        <v>Kas</v>
      </c>
      <c r="C47" s="66">
        <v>1101</v>
      </c>
      <c r="D47" s="67">
        <v>7000000</v>
      </c>
      <c r="E47" s="68"/>
    </row>
    <row r="48" spans="1:5" ht="15.75">
      <c r="A48" s="69"/>
      <c r="B48" s="65" t="str">
        <f t="shared" si="0"/>
        <v>Pendapatan Pemasangan</v>
      </c>
      <c r="C48" s="66">
        <v>4101</v>
      </c>
      <c r="D48" s="67"/>
      <c r="E48" s="68">
        <v>7000000</v>
      </c>
    </row>
    <row r="49" spans="1:5" ht="15.75">
      <c r="A49" s="69" t="s">
        <v>53</v>
      </c>
      <c r="B49" s="65" t="str">
        <f t="shared" si="0"/>
        <v>Persediaan Barang</v>
      </c>
      <c r="C49" s="66">
        <v>1106</v>
      </c>
      <c r="D49" s="67">
        <v>5000000</v>
      </c>
      <c r="E49" s="68"/>
    </row>
    <row r="50" spans="1:5" ht="15.75">
      <c r="A50" s="69"/>
      <c r="B50" s="65" t="str">
        <f t="shared" si="0"/>
        <v>Kas</v>
      </c>
      <c r="C50" s="66">
        <v>1101</v>
      </c>
      <c r="D50" s="67"/>
      <c r="E50" s="68">
        <v>5000000</v>
      </c>
    </row>
    <row r="51" spans="1:5" ht="15.75">
      <c r="A51" s="69" t="s">
        <v>54</v>
      </c>
      <c r="B51" s="65" t="str">
        <f t="shared" si="0"/>
        <v>Kas</v>
      </c>
      <c r="C51" s="66">
        <v>1101</v>
      </c>
      <c r="D51" s="67">
        <v>6500000</v>
      </c>
      <c r="E51" s="68"/>
    </row>
    <row r="52" spans="1:5" ht="15.75">
      <c r="A52" s="69"/>
      <c r="B52" s="65" t="str">
        <f t="shared" si="0"/>
        <v>Piutang Usaha</v>
      </c>
      <c r="C52" s="66">
        <v>1103</v>
      </c>
      <c r="D52" s="67"/>
      <c r="E52" s="68">
        <v>6500000</v>
      </c>
    </row>
    <row r="53" spans="1:5" ht="15.75">
      <c r="A53" s="69" t="s">
        <v>55</v>
      </c>
      <c r="B53" s="65" t="str">
        <f t="shared" si="0"/>
        <v>Biaya Konsumsi</v>
      </c>
      <c r="C53" s="66">
        <v>5106</v>
      </c>
      <c r="D53" s="67">
        <v>300000</v>
      </c>
      <c r="E53" s="68"/>
    </row>
    <row r="54" spans="1:5" ht="15.75">
      <c r="A54" s="69"/>
      <c r="B54" s="65" t="str">
        <f t="shared" si="0"/>
        <v>Kas</v>
      </c>
      <c r="C54" s="66">
        <v>1101</v>
      </c>
      <c r="D54" s="67"/>
      <c r="E54" s="68">
        <v>300000</v>
      </c>
    </row>
    <row r="55" spans="1:5" ht="15.75">
      <c r="A55" s="69" t="s">
        <v>56</v>
      </c>
      <c r="B55" s="65" t="str">
        <f t="shared" si="0"/>
        <v>Biaya Transportasi</v>
      </c>
      <c r="C55" s="66">
        <v>5103</v>
      </c>
      <c r="D55" s="67">
        <v>300000</v>
      </c>
      <c r="E55" s="68"/>
    </row>
    <row r="56" spans="1:5" ht="15.75">
      <c r="A56" s="69"/>
      <c r="B56" s="65" t="str">
        <f t="shared" si="0"/>
        <v>Kas</v>
      </c>
      <c r="C56" s="66">
        <v>1101</v>
      </c>
      <c r="D56" s="67"/>
      <c r="E56" s="68">
        <v>300000</v>
      </c>
    </row>
    <row r="57" spans="1:5" ht="15.75">
      <c r="A57" s="69" t="s">
        <v>57</v>
      </c>
      <c r="B57" s="65" t="str">
        <f t="shared" si="0"/>
        <v>Biaya Telepon</v>
      </c>
      <c r="C57" s="66">
        <v>5104</v>
      </c>
      <c r="D57" s="67">
        <v>225000</v>
      </c>
      <c r="E57" s="68"/>
    </row>
    <row r="58" spans="1:5" ht="15.75">
      <c r="A58" s="69"/>
      <c r="B58" s="65" t="str">
        <f t="shared" si="0"/>
        <v>Kas</v>
      </c>
      <c r="C58" s="66">
        <v>1101</v>
      </c>
      <c r="D58" s="67"/>
      <c r="E58" s="68">
        <v>225000</v>
      </c>
    </row>
    <row r="59" spans="1:5" ht="15.75">
      <c r="A59" s="69" t="s">
        <v>57</v>
      </c>
      <c r="B59" s="65" t="str">
        <f t="shared" si="0"/>
        <v>Biaya Listrik</v>
      </c>
      <c r="C59" s="66">
        <v>5105</v>
      </c>
      <c r="D59" s="67">
        <v>120000</v>
      </c>
      <c r="E59" s="68"/>
    </row>
    <row r="60" spans="1:5" ht="15.75">
      <c r="A60" s="69"/>
      <c r="B60" s="65" t="str">
        <f t="shared" si="0"/>
        <v>Kas</v>
      </c>
      <c r="C60" s="66">
        <v>1101</v>
      </c>
      <c r="D60" s="67"/>
      <c r="E60" s="68">
        <v>120000</v>
      </c>
    </row>
    <row r="61" spans="1:5" ht="15.75">
      <c r="A61" s="69" t="s">
        <v>58</v>
      </c>
      <c r="B61" s="65" t="str">
        <f t="shared" si="0"/>
        <v>Kas</v>
      </c>
      <c r="C61" s="66">
        <v>1101</v>
      </c>
      <c r="D61" s="67">
        <v>6000000</v>
      </c>
      <c r="E61" s="68"/>
    </row>
    <row r="62" spans="1:5" ht="15.75">
      <c r="A62" s="69"/>
      <c r="B62" s="65" t="str">
        <f t="shared" si="0"/>
        <v>Pendapatan Pemasangan</v>
      </c>
      <c r="C62" s="66">
        <v>4101</v>
      </c>
      <c r="D62" s="67"/>
      <c r="E62" s="68">
        <v>6000000</v>
      </c>
    </row>
    <row r="63" spans="1:5" ht="15.75">
      <c r="A63" s="69" t="s">
        <v>59</v>
      </c>
      <c r="B63" s="65" t="str">
        <f t="shared" si="0"/>
        <v>Biiaya Pemasaran</v>
      </c>
      <c r="C63" s="66">
        <v>5102</v>
      </c>
      <c r="D63" s="67">
        <v>200000</v>
      </c>
      <c r="E63" s="68"/>
    </row>
    <row r="64" spans="1:5" ht="15.75">
      <c r="A64" s="69"/>
      <c r="B64" s="65" t="str">
        <f t="shared" si="0"/>
        <v>Kas</v>
      </c>
      <c r="C64" s="66">
        <v>1101</v>
      </c>
      <c r="D64" s="67"/>
      <c r="E64" s="68">
        <v>200000</v>
      </c>
    </row>
    <row r="65" spans="1:5" ht="15.75">
      <c r="A65" s="69" t="s">
        <v>60</v>
      </c>
      <c r="B65" s="65" t="str">
        <f t="shared" si="0"/>
        <v>Kas</v>
      </c>
      <c r="C65" s="66">
        <v>1101</v>
      </c>
      <c r="D65" s="67">
        <v>4000000</v>
      </c>
      <c r="E65" s="68"/>
    </row>
    <row r="66" spans="1:5" ht="16.5" thickBot="1">
      <c r="A66" s="70"/>
      <c r="B66" s="71" t="str">
        <f t="shared" si="0"/>
        <v>Pendapatan Pemasangan</v>
      </c>
      <c r="C66" s="72">
        <v>4101</v>
      </c>
      <c r="D66" s="73"/>
      <c r="E66" s="74">
        <v>4000000</v>
      </c>
    </row>
    <row r="67" spans="1:5" ht="17.25" thickBot="1" thickTop="1">
      <c r="A67" s="37"/>
      <c r="B67" s="37"/>
      <c r="C67" s="38"/>
      <c r="D67" s="39">
        <f>SUM(D6:D66)</f>
        <v>98395000</v>
      </c>
      <c r="E67" s="39">
        <f>SUM(E6:E66)</f>
        <v>98395000</v>
      </c>
    </row>
    <row r="68" ht="13.5" thickTop="1"/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AC69"/>
  <sheetViews>
    <sheetView zoomScalePageLayoutView="0" workbookViewId="0" topLeftCell="A50">
      <selection activeCell="E52" sqref="E52"/>
    </sheetView>
  </sheetViews>
  <sheetFormatPr defaultColWidth="9.140625" defaultRowHeight="12.75"/>
  <cols>
    <col min="1" max="1" width="14.140625" style="0" customWidth="1"/>
    <col min="2" max="2" width="21.00390625" style="0" customWidth="1"/>
    <col min="4" max="4" width="19.8515625" style="0" customWidth="1"/>
    <col min="5" max="5" width="21.8515625" style="0" customWidth="1"/>
    <col min="6" max="6" width="12.421875" style="0" customWidth="1"/>
    <col min="7" max="7" width="11.421875" style="0" customWidth="1"/>
    <col min="8" max="8" width="13.57421875" style="0" customWidth="1"/>
    <col min="10" max="10" width="14.28125" style="0" customWidth="1"/>
    <col min="11" max="11" width="15.00390625" style="0" customWidth="1"/>
    <col min="13" max="13" width="11.57421875" style="0" customWidth="1"/>
    <col min="14" max="14" width="16.7109375" style="0" customWidth="1"/>
    <col min="16" max="16" width="14.57421875" style="0" customWidth="1"/>
    <col min="17" max="17" width="14.28125" style="0" customWidth="1"/>
    <col min="19" max="19" width="11.140625" style="0" customWidth="1"/>
    <col min="20" max="20" width="15.28125" style="0" customWidth="1"/>
    <col min="22" max="22" width="13.00390625" style="0" customWidth="1"/>
    <col min="23" max="23" width="13.140625" style="0" customWidth="1"/>
    <col min="25" max="25" width="12.8515625" style="0" customWidth="1"/>
    <col min="26" max="26" width="16.57421875" style="0" customWidth="1"/>
    <col min="28" max="28" width="13.7109375" style="0" customWidth="1"/>
    <col min="29" max="29" width="14.00390625" style="0" customWidth="1"/>
  </cols>
  <sheetData>
    <row r="1" spans="1:5" ht="16.5">
      <c r="A1" s="387" t="s">
        <v>71</v>
      </c>
      <c r="B1" s="387"/>
      <c r="C1" s="387"/>
      <c r="D1" s="387"/>
      <c r="E1" s="387"/>
    </row>
    <row r="2" spans="1:17" ht="16.5">
      <c r="A2" s="387" t="s">
        <v>49</v>
      </c>
      <c r="B2" s="387"/>
      <c r="C2" s="387"/>
      <c r="D2" s="387"/>
      <c r="E2" s="387"/>
      <c r="M2" s="3"/>
      <c r="N2" s="3"/>
      <c r="O2" s="3"/>
      <c r="P2" s="3"/>
      <c r="Q2" s="3"/>
    </row>
    <row r="3" spans="1:17" ht="12.75">
      <c r="A3" s="1"/>
      <c r="B3" s="1"/>
      <c r="M3" s="3"/>
      <c r="N3" s="3"/>
      <c r="O3" s="3"/>
      <c r="P3" s="3"/>
      <c r="Q3" s="3"/>
    </row>
    <row r="4" spans="1:17" ht="15.75">
      <c r="A4" s="18"/>
      <c r="B4" s="18"/>
      <c r="C4" s="19"/>
      <c r="D4" s="19"/>
      <c r="E4" s="20" t="s">
        <v>48</v>
      </c>
      <c r="M4" s="3"/>
      <c r="N4" s="3"/>
      <c r="O4" s="3"/>
      <c r="P4" s="3"/>
      <c r="Q4" s="3"/>
    </row>
    <row r="5" spans="1:17" ht="16.5" thickBot="1">
      <c r="A5" s="19"/>
      <c r="B5" s="18" t="s">
        <v>50</v>
      </c>
      <c r="C5" s="19"/>
      <c r="D5" s="19"/>
      <c r="E5" s="18">
        <v>1101</v>
      </c>
      <c r="M5" s="3"/>
      <c r="N5" s="3"/>
      <c r="O5" s="3"/>
      <c r="P5" s="3"/>
      <c r="Q5" s="3"/>
    </row>
    <row r="6" spans="1:29" ht="17.25" thickBot="1" thickTop="1">
      <c r="A6" s="40" t="s">
        <v>47</v>
      </c>
      <c r="B6" s="40" t="s">
        <v>1</v>
      </c>
      <c r="C6" s="40" t="s">
        <v>48</v>
      </c>
      <c r="D6" s="40" t="s">
        <v>41</v>
      </c>
      <c r="E6" s="40" t="s">
        <v>42</v>
      </c>
      <c r="G6" s="2"/>
      <c r="H6" s="2"/>
      <c r="I6" s="2"/>
      <c r="J6" s="2"/>
      <c r="K6" s="2"/>
      <c r="M6" s="2"/>
      <c r="N6" s="2"/>
      <c r="O6" s="2"/>
      <c r="P6" s="2"/>
      <c r="Q6" s="2"/>
      <c r="S6" s="2"/>
      <c r="T6" s="2"/>
      <c r="U6" s="2"/>
      <c r="V6" s="2"/>
      <c r="W6" s="2"/>
      <c r="Y6" s="2"/>
      <c r="Z6" s="2"/>
      <c r="AA6" s="2"/>
      <c r="AB6" s="2"/>
      <c r="AC6" s="2"/>
    </row>
    <row r="7" spans="1:29" ht="15.75" thickTop="1">
      <c r="A7" s="90">
        <v>39723</v>
      </c>
      <c r="B7" s="91" t="s">
        <v>3</v>
      </c>
      <c r="C7" s="92">
        <v>1101</v>
      </c>
      <c r="D7" s="55"/>
      <c r="E7" s="93">
        <v>8750000</v>
      </c>
      <c r="G7" s="8"/>
      <c r="H7" s="3"/>
      <c r="I7" s="3"/>
      <c r="J7" s="6"/>
      <c r="K7" s="6"/>
      <c r="M7" s="4"/>
      <c r="N7" s="5"/>
      <c r="O7" s="3"/>
      <c r="P7" s="6"/>
      <c r="Q7" s="6"/>
      <c r="S7" s="4"/>
      <c r="T7" s="5"/>
      <c r="U7" s="3"/>
      <c r="V7" s="6"/>
      <c r="W7" s="6"/>
      <c r="Y7" s="4"/>
      <c r="Z7" s="5"/>
      <c r="AA7" s="3"/>
      <c r="AB7" s="6"/>
      <c r="AC7" s="6"/>
    </row>
    <row r="8" spans="1:29" ht="15">
      <c r="A8" s="94">
        <v>39724</v>
      </c>
      <c r="B8" s="95" t="s">
        <v>3</v>
      </c>
      <c r="C8" s="96">
        <v>1101</v>
      </c>
      <c r="D8" s="97"/>
      <c r="E8" s="98">
        <v>2000000</v>
      </c>
      <c r="G8" s="4"/>
      <c r="H8" s="3"/>
      <c r="I8" s="3"/>
      <c r="J8" s="6"/>
      <c r="K8" s="6"/>
      <c r="M8" s="4"/>
      <c r="N8" s="5"/>
      <c r="O8" s="3"/>
      <c r="P8" s="6"/>
      <c r="Q8" s="6"/>
      <c r="S8" s="4"/>
      <c r="T8" s="5"/>
      <c r="U8" s="3"/>
      <c r="V8" s="6"/>
      <c r="W8" s="6"/>
      <c r="Y8" s="4"/>
      <c r="Z8" s="5"/>
      <c r="AA8" s="3"/>
      <c r="AB8" s="6"/>
      <c r="AC8" s="6"/>
    </row>
    <row r="9" spans="1:29" ht="15">
      <c r="A9" s="94" t="s">
        <v>63</v>
      </c>
      <c r="B9" s="95" t="s">
        <v>3</v>
      </c>
      <c r="C9" s="96">
        <v>1101</v>
      </c>
      <c r="D9" s="97">
        <v>2200000</v>
      </c>
      <c r="E9" s="98"/>
      <c r="G9" s="4"/>
      <c r="H9" s="3"/>
      <c r="I9" s="3"/>
      <c r="J9" s="6"/>
      <c r="K9" s="6"/>
      <c r="M9" s="4"/>
      <c r="N9" s="5"/>
      <c r="O9" s="3"/>
      <c r="P9" s="6"/>
      <c r="Q9" s="6"/>
      <c r="S9" s="4"/>
      <c r="T9" s="5"/>
      <c r="U9" s="3"/>
      <c r="V9" s="6"/>
      <c r="W9" s="6"/>
      <c r="Y9" s="4"/>
      <c r="Z9" s="3"/>
      <c r="AA9" s="3"/>
      <c r="AB9" s="6"/>
      <c r="AC9" s="6"/>
    </row>
    <row r="10" spans="1:29" ht="15">
      <c r="A10" s="94">
        <v>39729</v>
      </c>
      <c r="B10" s="95" t="s">
        <v>3</v>
      </c>
      <c r="C10" s="96">
        <v>1101</v>
      </c>
      <c r="D10" s="97"/>
      <c r="E10" s="98">
        <v>500000</v>
      </c>
      <c r="G10" s="4"/>
      <c r="H10" s="3"/>
      <c r="I10" s="3"/>
      <c r="J10" s="6"/>
      <c r="K10" s="6"/>
      <c r="M10" s="4"/>
      <c r="N10" s="5"/>
      <c r="O10" s="3"/>
      <c r="P10" s="6"/>
      <c r="Q10" s="6"/>
      <c r="S10" s="4"/>
      <c r="T10" s="5"/>
      <c r="U10" s="3"/>
      <c r="V10" s="6"/>
      <c r="W10" s="6"/>
      <c r="Y10" s="4"/>
      <c r="Z10" s="5"/>
      <c r="AA10" s="3"/>
      <c r="AB10" s="6"/>
      <c r="AC10" s="6"/>
    </row>
    <row r="11" spans="1:29" ht="15">
      <c r="A11" s="94" t="s">
        <v>66</v>
      </c>
      <c r="B11" s="95" t="s">
        <v>3</v>
      </c>
      <c r="C11" s="96">
        <v>1101</v>
      </c>
      <c r="D11" s="97">
        <v>5000000</v>
      </c>
      <c r="E11" s="98"/>
      <c r="G11" s="4"/>
      <c r="H11" s="3"/>
      <c r="I11" s="3"/>
      <c r="J11" s="6"/>
      <c r="K11" s="6"/>
      <c r="M11" s="4"/>
      <c r="N11" s="5"/>
      <c r="O11" s="3"/>
      <c r="P11" s="6"/>
      <c r="Q11" s="6"/>
      <c r="S11" s="4"/>
      <c r="T11" s="5"/>
      <c r="U11" s="3"/>
      <c r="V11" s="6"/>
      <c r="W11" s="6"/>
      <c r="Y11" s="4"/>
      <c r="Z11" s="5"/>
      <c r="AA11" s="3"/>
      <c r="AB11" s="6"/>
      <c r="AC11" s="6"/>
    </row>
    <row r="12" spans="1:29" ht="15">
      <c r="A12" s="94">
        <v>39738</v>
      </c>
      <c r="B12" s="95" t="s">
        <v>3</v>
      </c>
      <c r="C12" s="96">
        <v>1101</v>
      </c>
      <c r="D12" s="97"/>
      <c r="E12" s="98">
        <v>2000000</v>
      </c>
      <c r="G12" s="4"/>
      <c r="H12" s="3"/>
      <c r="I12" s="3"/>
      <c r="J12" s="6"/>
      <c r="K12" s="6"/>
      <c r="M12" s="4"/>
      <c r="N12" s="5"/>
      <c r="O12" s="3"/>
      <c r="P12" s="6"/>
      <c r="Q12" s="6"/>
      <c r="S12" s="4"/>
      <c r="T12" s="5"/>
      <c r="U12" s="3"/>
      <c r="V12" s="6"/>
      <c r="W12" s="6"/>
      <c r="Y12" s="4"/>
      <c r="Z12" s="5"/>
      <c r="AA12" s="3"/>
      <c r="AB12" s="6"/>
      <c r="AC12" s="6"/>
    </row>
    <row r="13" spans="1:29" ht="15">
      <c r="A13" s="94">
        <v>39742</v>
      </c>
      <c r="B13" s="95" t="s">
        <v>3</v>
      </c>
      <c r="C13" s="96">
        <v>1101</v>
      </c>
      <c r="D13" s="97"/>
      <c r="E13" s="98">
        <v>300000</v>
      </c>
      <c r="G13" s="4"/>
      <c r="H13" s="3"/>
      <c r="I13" s="3"/>
      <c r="J13" s="6"/>
      <c r="K13" s="6"/>
      <c r="M13" s="4"/>
      <c r="N13" s="5"/>
      <c r="O13" s="3"/>
      <c r="P13" s="6"/>
      <c r="Q13" s="6"/>
      <c r="S13" s="4"/>
      <c r="T13" s="5"/>
      <c r="U13" s="3"/>
      <c r="V13" s="6"/>
      <c r="W13" s="6"/>
      <c r="Y13" s="4"/>
      <c r="Z13" s="5"/>
      <c r="AA13" s="3"/>
      <c r="AB13" s="6"/>
      <c r="AC13" s="6"/>
    </row>
    <row r="14" spans="1:29" ht="15">
      <c r="A14" s="94">
        <v>39749</v>
      </c>
      <c r="B14" s="95" t="s">
        <v>3</v>
      </c>
      <c r="C14" s="96">
        <v>1101</v>
      </c>
      <c r="D14" s="97">
        <v>2000000</v>
      </c>
      <c r="E14" s="98"/>
      <c r="G14" s="4"/>
      <c r="H14" s="3"/>
      <c r="I14" s="3"/>
      <c r="J14" s="6"/>
      <c r="K14" s="6"/>
      <c r="M14" s="4"/>
      <c r="N14" s="5"/>
      <c r="O14" s="3"/>
      <c r="P14" s="6"/>
      <c r="Q14" s="6"/>
      <c r="S14" s="4"/>
      <c r="T14" s="5"/>
      <c r="U14" s="3"/>
      <c r="V14" s="6"/>
      <c r="W14" s="6"/>
      <c r="Y14" s="4"/>
      <c r="Z14" s="5"/>
      <c r="AA14" s="3"/>
      <c r="AB14" s="6"/>
      <c r="AC14" s="6"/>
    </row>
    <row r="15" spans="1:29" ht="15">
      <c r="A15" s="94">
        <v>39756</v>
      </c>
      <c r="B15" s="95" t="s">
        <v>3</v>
      </c>
      <c r="C15" s="96">
        <v>1101</v>
      </c>
      <c r="D15" s="97">
        <v>7000000</v>
      </c>
      <c r="E15" s="98"/>
      <c r="G15" s="4"/>
      <c r="H15" s="3"/>
      <c r="I15" s="3"/>
      <c r="J15" s="6"/>
      <c r="K15" s="6"/>
      <c r="M15" s="4"/>
      <c r="N15" s="5"/>
      <c r="O15" s="3"/>
      <c r="P15" s="6"/>
      <c r="Q15" s="6"/>
      <c r="S15" s="4"/>
      <c r="T15" s="5"/>
      <c r="U15" s="3"/>
      <c r="V15" s="6"/>
      <c r="W15" s="6"/>
      <c r="Y15" s="4"/>
      <c r="Z15" s="5"/>
      <c r="AA15" s="3"/>
      <c r="AB15" s="6"/>
      <c r="AC15" s="6"/>
    </row>
    <row r="16" spans="1:29" ht="15">
      <c r="A16" s="94">
        <v>39758</v>
      </c>
      <c r="B16" s="95" t="s">
        <v>3</v>
      </c>
      <c r="C16" s="96">
        <v>1101</v>
      </c>
      <c r="D16" s="97"/>
      <c r="E16" s="98">
        <v>500000</v>
      </c>
      <c r="G16" s="4"/>
      <c r="H16" s="3"/>
      <c r="I16" s="3"/>
      <c r="J16" s="6"/>
      <c r="K16" s="6"/>
      <c r="M16" s="4"/>
      <c r="N16" s="5"/>
      <c r="O16" s="3"/>
      <c r="P16" s="6"/>
      <c r="Q16" s="6"/>
      <c r="S16" s="4"/>
      <c r="T16" s="5"/>
      <c r="U16" s="3"/>
      <c r="V16" s="6"/>
      <c r="W16" s="6"/>
      <c r="Y16" s="4"/>
      <c r="Z16" s="5"/>
      <c r="AA16" s="3"/>
      <c r="AB16" s="6"/>
      <c r="AC16" s="6"/>
    </row>
    <row r="17" spans="1:29" ht="15">
      <c r="A17" s="94">
        <v>39764</v>
      </c>
      <c r="B17" s="95" t="s">
        <v>3</v>
      </c>
      <c r="C17" s="96">
        <v>1101</v>
      </c>
      <c r="D17" s="97"/>
      <c r="E17" s="98">
        <v>350000</v>
      </c>
      <c r="G17" s="4"/>
      <c r="H17" s="3"/>
      <c r="I17" s="3"/>
      <c r="J17" s="6"/>
      <c r="K17" s="6"/>
      <c r="M17" s="4"/>
      <c r="N17" s="5"/>
      <c r="O17" s="3"/>
      <c r="P17" s="6"/>
      <c r="Q17" s="6"/>
      <c r="S17" s="4"/>
      <c r="T17" s="5"/>
      <c r="U17" s="3"/>
      <c r="V17" s="6"/>
      <c r="W17" s="6"/>
      <c r="Y17" s="4"/>
      <c r="Z17" s="5"/>
      <c r="AA17" s="3"/>
      <c r="AB17" s="6"/>
      <c r="AC17" s="6"/>
    </row>
    <row r="18" spans="1:29" ht="15">
      <c r="A18" s="94">
        <v>39767</v>
      </c>
      <c r="B18" s="95" t="s">
        <v>3</v>
      </c>
      <c r="C18" s="96">
        <v>1101</v>
      </c>
      <c r="D18" s="97">
        <v>8500000</v>
      </c>
      <c r="E18" s="98"/>
      <c r="G18" s="4"/>
      <c r="H18" s="3"/>
      <c r="I18" s="3"/>
      <c r="J18" s="6"/>
      <c r="K18" s="6"/>
      <c r="M18" s="4"/>
      <c r="N18" s="5"/>
      <c r="O18" s="3"/>
      <c r="P18" s="6"/>
      <c r="Q18" s="6"/>
      <c r="S18" s="4"/>
      <c r="T18" s="5"/>
      <c r="U18" s="3"/>
      <c r="V18" s="6"/>
      <c r="W18" s="6"/>
      <c r="Y18" s="4"/>
      <c r="Z18" s="5"/>
      <c r="AA18" s="3"/>
      <c r="AB18" s="6"/>
      <c r="AC18" s="6"/>
    </row>
    <row r="19" spans="1:29" ht="15">
      <c r="A19" s="94">
        <v>39772</v>
      </c>
      <c r="B19" s="95" t="s">
        <v>3</v>
      </c>
      <c r="C19" s="96">
        <v>1101</v>
      </c>
      <c r="D19" s="97"/>
      <c r="E19" s="98">
        <v>200000</v>
      </c>
      <c r="G19" s="4"/>
      <c r="H19" s="3"/>
      <c r="I19" s="3"/>
      <c r="J19" s="6"/>
      <c r="K19" s="6"/>
      <c r="M19" s="4"/>
      <c r="N19" s="5"/>
      <c r="O19" s="3"/>
      <c r="P19" s="6"/>
      <c r="Q19" s="6"/>
      <c r="S19" s="4"/>
      <c r="T19" s="5"/>
      <c r="U19" s="3"/>
      <c r="V19" s="6"/>
      <c r="W19" s="6"/>
      <c r="Y19" s="4"/>
      <c r="Z19" s="5"/>
      <c r="AA19" s="3"/>
      <c r="AB19" s="6"/>
      <c r="AC19" s="6"/>
    </row>
    <row r="20" spans="1:29" ht="15">
      <c r="A20" s="94">
        <v>39772</v>
      </c>
      <c r="B20" s="95" t="s">
        <v>3</v>
      </c>
      <c r="C20" s="96">
        <v>1101</v>
      </c>
      <c r="D20" s="97"/>
      <c r="E20" s="98">
        <v>150000</v>
      </c>
      <c r="G20" s="4"/>
      <c r="H20" s="3"/>
      <c r="I20" s="3"/>
      <c r="J20" s="6"/>
      <c r="K20" s="6"/>
      <c r="M20" s="4"/>
      <c r="N20" s="5"/>
      <c r="O20" s="3"/>
      <c r="P20" s="6"/>
      <c r="Q20" s="6"/>
      <c r="S20" s="4"/>
      <c r="T20" s="5"/>
      <c r="U20" s="3"/>
      <c r="V20" s="6"/>
      <c r="W20" s="6"/>
      <c r="Y20" s="4"/>
      <c r="Z20" s="5"/>
      <c r="AA20" s="3"/>
      <c r="AB20" s="6"/>
      <c r="AC20" s="6"/>
    </row>
    <row r="21" spans="1:29" ht="15">
      <c r="A21" s="94">
        <v>39775</v>
      </c>
      <c r="B21" s="95" t="s">
        <v>3</v>
      </c>
      <c r="C21" s="96">
        <v>1101</v>
      </c>
      <c r="D21" s="97"/>
      <c r="E21" s="98">
        <v>300000</v>
      </c>
      <c r="G21" s="4"/>
      <c r="H21" s="3"/>
      <c r="I21" s="3"/>
      <c r="J21" s="6"/>
      <c r="K21" s="6"/>
      <c r="M21" s="4"/>
      <c r="N21" s="5"/>
      <c r="O21" s="3"/>
      <c r="P21" s="6"/>
      <c r="Q21" s="6"/>
      <c r="S21" s="4"/>
      <c r="T21" s="5"/>
      <c r="U21" s="3"/>
      <c r="V21" s="6"/>
      <c r="W21" s="6"/>
      <c r="Y21" s="4"/>
      <c r="Z21" s="5"/>
      <c r="AA21" s="3"/>
      <c r="AB21" s="6"/>
      <c r="AC21" s="6"/>
    </row>
    <row r="22" spans="1:29" ht="15">
      <c r="A22" s="94">
        <v>39783</v>
      </c>
      <c r="B22" s="95" t="s">
        <v>3</v>
      </c>
      <c r="C22" s="96">
        <v>1101</v>
      </c>
      <c r="D22" s="97"/>
      <c r="E22" s="98">
        <v>12000000</v>
      </c>
      <c r="G22" s="4"/>
      <c r="H22" s="3"/>
      <c r="I22" s="3"/>
      <c r="J22" s="6"/>
      <c r="K22" s="6"/>
      <c r="M22" s="7"/>
      <c r="N22" s="5"/>
      <c r="O22" s="3"/>
      <c r="P22" s="6"/>
      <c r="Q22" s="6"/>
      <c r="S22" s="7"/>
      <c r="T22" s="5"/>
      <c r="U22" s="3"/>
      <c r="V22" s="6"/>
      <c r="W22" s="6"/>
      <c r="Y22" s="7"/>
      <c r="Z22" s="5"/>
      <c r="AA22" s="3"/>
      <c r="AB22" s="6"/>
      <c r="AC22" s="6"/>
    </row>
    <row r="23" spans="1:29" ht="15">
      <c r="A23" s="99" t="s">
        <v>52</v>
      </c>
      <c r="B23" s="95" t="s">
        <v>3</v>
      </c>
      <c r="C23" s="96">
        <v>1101</v>
      </c>
      <c r="D23" s="97">
        <v>7000000</v>
      </c>
      <c r="E23" s="98"/>
      <c r="G23" s="4"/>
      <c r="H23" s="3"/>
      <c r="I23" s="3"/>
      <c r="J23" s="6"/>
      <c r="K23" s="6"/>
      <c r="M23" s="7"/>
      <c r="N23" s="5"/>
      <c r="O23" s="3"/>
      <c r="P23" s="6"/>
      <c r="Q23" s="6"/>
      <c r="S23" s="7"/>
      <c r="T23" s="5"/>
      <c r="U23" s="3"/>
      <c r="V23" s="6"/>
      <c r="W23" s="6"/>
      <c r="Y23" s="7"/>
      <c r="Z23" s="5"/>
      <c r="AA23" s="3"/>
      <c r="AB23" s="6"/>
      <c r="AC23" s="6"/>
    </row>
    <row r="24" spans="1:29" ht="15">
      <c r="A24" s="94">
        <v>39791</v>
      </c>
      <c r="B24" s="95" t="s">
        <v>3</v>
      </c>
      <c r="C24" s="96">
        <v>1101</v>
      </c>
      <c r="D24" s="97"/>
      <c r="E24" s="98">
        <v>5000000</v>
      </c>
      <c r="G24" s="4"/>
      <c r="H24" s="3"/>
      <c r="I24" s="3"/>
      <c r="J24" s="6"/>
      <c r="K24" s="6"/>
      <c r="M24" s="7"/>
      <c r="N24" s="5"/>
      <c r="O24" s="3"/>
      <c r="P24" s="6"/>
      <c r="Q24" s="6"/>
      <c r="S24" s="7"/>
      <c r="T24" s="5"/>
      <c r="U24" s="3"/>
      <c r="V24" s="6"/>
      <c r="W24" s="6"/>
      <c r="Y24" s="7"/>
      <c r="Z24" s="5"/>
      <c r="AA24" s="3"/>
      <c r="AB24" s="6"/>
      <c r="AC24" s="6"/>
    </row>
    <row r="25" spans="1:29" ht="15">
      <c r="A25" s="99" t="s">
        <v>54</v>
      </c>
      <c r="B25" s="95" t="s">
        <v>3</v>
      </c>
      <c r="C25" s="96">
        <v>1101</v>
      </c>
      <c r="D25" s="97">
        <v>6500000</v>
      </c>
      <c r="E25" s="98"/>
      <c r="G25" s="4"/>
      <c r="H25" s="3"/>
      <c r="I25" s="3"/>
      <c r="J25" s="6"/>
      <c r="K25" s="6"/>
      <c r="M25" s="7"/>
      <c r="N25" s="5"/>
      <c r="O25" s="3"/>
      <c r="P25" s="6"/>
      <c r="Q25" s="6"/>
      <c r="S25" s="7"/>
      <c r="T25" s="5"/>
      <c r="U25" s="3"/>
      <c r="V25" s="6"/>
      <c r="W25" s="6"/>
      <c r="Y25" s="7"/>
      <c r="Z25" s="5"/>
      <c r="AA25" s="3"/>
      <c r="AB25" s="6"/>
      <c r="AC25" s="6"/>
    </row>
    <row r="26" spans="1:29" ht="15">
      <c r="A26" s="94">
        <v>39800</v>
      </c>
      <c r="B26" s="95" t="s">
        <v>3</v>
      </c>
      <c r="C26" s="96">
        <v>1101</v>
      </c>
      <c r="D26" s="97"/>
      <c r="E26" s="98">
        <v>300000</v>
      </c>
      <c r="G26" s="4"/>
      <c r="H26" s="3"/>
      <c r="I26" s="3"/>
      <c r="J26" s="6"/>
      <c r="K26" s="6"/>
      <c r="M26" s="7"/>
      <c r="N26" s="5"/>
      <c r="O26" s="3"/>
      <c r="P26" s="6"/>
      <c r="Q26" s="6"/>
      <c r="S26" s="7"/>
      <c r="T26" s="5"/>
      <c r="U26" s="3"/>
      <c r="V26" s="6"/>
      <c r="W26" s="6"/>
      <c r="Y26" s="7"/>
      <c r="Z26" s="5"/>
      <c r="AA26" s="3"/>
      <c r="AB26" s="6"/>
      <c r="AC26" s="6"/>
    </row>
    <row r="27" spans="1:29" ht="15">
      <c r="A27" s="94">
        <v>39801</v>
      </c>
      <c r="B27" s="95" t="s">
        <v>3</v>
      </c>
      <c r="C27" s="96">
        <v>1101</v>
      </c>
      <c r="D27" s="97"/>
      <c r="E27" s="98">
        <v>300000</v>
      </c>
      <c r="G27" s="4"/>
      <c r="H27" s="3"/>
      <c r="I27" s="3"/>
      <c r="J27" s="6"/>
      <c r="K27" s="6"/>
      <c r="M27" s="7"/>
      <c r="N27" s="5"/>
      <c r="O27" s="3"/>
      <c r="P27" s="6"/>
      <c r="Q27" s="6"/>
      <c r="S27" s="7"/>
      <c r="T27" s="5"/>
      <c r="U27" s="3"/>
      <c r="V27" s="6"/>
      <c r="W27" s="6"/>
      <c r="Y27" s="7"/>
      <c r="Z27" s="5"/>
      <c r="AA27" s="3"/>
      <c r="AB27" s="6"/>
      <c r="AC27" s="6"/>
    </row>
    <row r="28" spans="1:29" ht="15">
      <c r="A28" s="94">
        <v>39802</v>
      </c>
      <c r="B28" s="95" t="s">
        <v>3</v>
      </c>
      <c r="C28" s="96">
        <v>1101</v>
      </c>
      <c r="D28" s="97"/>
      <c r="E28" s="98">
        <v>225000</v>
      </c>
      <c r="G28" s="4"/>
      <c r="H28" s="3"/>
      <c r="I28" s="3"/>
      <c r="J28" s="6"/>
      <c r="K28" s="6"/>
      <c r="M28" s="7"/>
      <c r="N28" s="5"/>
      <c r="O28" s="3"/>
      <c r="P28" s="6"/>
      <c r="Q28" s="6"/>
      <c r="S28" s="7"/>
      <c r="T28" s="5"/>
      <c r="U28" s="3"/>
      <c r="V28" s="6"/>
      <c r="W28" s="6"/>
      <c r="Y28" s="7"/>
      <c r="Z28" s="5"/>
      <c r="AA28" s="3"/>
      <c r="AB28" s="6"/>
      <c r="AC28" s="6"/>
    </row>
    <row r="29" spans="1:29" ht="15">
      <c r="A29" s="94">
        <v>39802</v>
      </c>
      <c r="B29" s="95" t="s">
        <v>3</v>
      </c>
      <c r="C29" s="96">
        <v>1101</v>
      </c>
      <c r="D29" s="97"/>
      <c r="E29" s="98">
        <v>120000</v>
      </c>
      <c r="G29" s="4"/>
      <c r="H29" s="3"/>
      <c r="I29" s="3"/>
      <c r="J29" s="6"/>
      <c r="K29" s="6"/>
      <c r="M29" s="7"/>
      <c r="N29" s="5"/>
      <c r="O29" s="3"/>
      <c r="P29" s="6"/>
      <c r="Q29" s="6"/>
      <c r="S29" s="7"/>
      <c r="T29" s="5"/>
      <c r="U29" s="3"/>
      <c r="V29" s="6"/>
      <c r="W29" s="6"/>
      <c r="Y29" s="7"/>
      <c r="Z29" s="5"/>
      <c r="AA29" s="3"/>
      <c r="AB29" s="6"/>
      <c r="AC29" s="6"/>
    </row>
    <row r="30" spans="1:29" ht="15">
      <c r="A30" s="99" t="s">
        <v>58</v>
      </c>
      <c r="B30" s="95" t="s">
        <v>3</v>
      </c>
      <c r="C30" s="96">
        <v>1101</v>
      </c>
      <c r="D30" s="97">
        <v>6000000</v>
      </c>
      <c r="E30" s="98"/>
      <c r="G30" s="4"/>
      <c r="H30" s="3"/>
      <c r="I30" s="3"/>
      <c r="J30" s="6"/>
      <c r="K30" s="6"/>
      <c r="M30" s="7"/>
      <c r="N30" s="5"/>
      <c r="O30" s="3"/>
      <c r="P30" s="6"/>
      <c r="Q30" s="6"/>
      <c r="S30" s="7"/>
      <c r="T30" s="5"/>
      <c r="U30" s="3"/>
      <c r="V30" s="6"/>
      <c r="W30" s="6"/>
      <c r="Y30" s="7"/>
      <c r="Z30" s="5"/>
      <c r="AA30" s="3"/>
      <c r="AB30" s="6"/>
      <c r="AC30" s="6"/>
    </row>
    <row r="31" spans="1:29" ht="15">
      <c r="A31" s="94">
        <v>39808</v>
      </c>
      <c r="B31" s="95" t="s">
        <v>3</v>
      </c>
      <c r="C31" s="96">
        <v>1101</v>
      </c>
      <c r="D31" s="97"/>
      <c r="E31" s="98">
        <v>200000</v>
      </c>
      <c r="G31" s="4"/>
      <c r="H31" s="3"/>
      <c r="I31" s="3"/>
      <c r="J31" s="6"/>
      <c r="K31" s="6"/>
      <c r="M31" s="7"/>
      <c r="N31" s="5"/>
      <c r="O31" s="3"/>
      <c r="P31" s="6"/>
      <c r="Q31" s="6"/>
      <c r="S31" s="7"/>
      <c r="T31" s="5"/>
      <c r="U31" s="3"/>
      <c r="V31" s="6"/>
      <c r="W31" s="6"/>
      <c r="Y31" s="7"/>
      <c r="Z31" s="5"/>
      <c r="AA31" s="3"/>
      <c r="AB31" s="6"/>
      <c r="AC31" s="6"/>
    </row>
    <row r="32" spans="1:29" ht="15.75" thickBot="1">
      <c r="A32" s="100" t="s">
        <v>60</v>
      </c>
      <c r="B32" s="101" t="s">
        <v>3</v>
      </c>
      <c r="C32" s="102">
        <v>1101</v>
      </c>
      <c r="D32" s="103">
        <v>4000000</v>
      </c>
      <c r="E32" s="104"/>
      <c r="G32" s="4"/>
      <c r="H32" s="3"/>
      <c r="I32" s="3"/>
      <c r="J32" s="6"/>
      <c r="K32" s="6"/>
      <c r="M32" s="7"/>
      <c r="N32" s="5"/>
      <c r="O32" s="3"/>
      <c r="P32" s="6"/>
      <c r="Q32" s="6"/>
      <c r="S32" s="7"/>
      <c r="T32" s="5"/>
      <c r="U32" s="3"/>
      <c r="V32" s="6"/>
      <c r="W32" s="6"/>
      <c r="Y32" s="7"/>
      <c r="Z32" s="5"/>
      <c r="AA32" s="3"/>
      <c r="AB32" s="6"/>
      <c r="AC32" s="6"/>
    </row>
    <row r="33" spans="1:23" ht="16.5" thickBot="1" thickTop="1">
      <c r="A33" s="384" t="s">
        <v>75</v>
      </c>
      <c r="B33" s="385"/>
      <c r="C33" s="386"/>
      <c r="D33" s="41">
        <f>SUM(D7:D32)</f>
        <v>48200000</v>
      </c>
      <c r="E33" s="41">
        <f>SUM(E6:E32)</f>
        <v>33195000</v>
      </c>
      <c r="G33" s="4"/>
      <c r="H33" s="3"/>
      <c r="I33" s="3"/>
      <c r="J33" s="6"/>
      <c r="K33" s="6"/>
      <c r="S33" s="3"/>
      <c r="T33" s="3"/>
      <c r="U33" s="3"/>
      <c r="V33" s="3"/>
      <c r="W33" s="3"/>
    </row>
    <row r="34" spans="1:23" ht="16.5" thickTop="1">
      <c r="A34" s="19"/>
      <c r="B34" s="19"/>
      <c r="C34" s="19"/>
      <c r="D34" s="19"/>
      <c r="E34" s="42">
        <f>D33-E33</f>
        <v>15005000</v>
      </c>
      <c r="G34" s="4"/>
      <c r="H34" s="3"/>
      <c r="I34" s="3"/>
      <c r="J34" s="6"/>
      <c r="K34" s="6"/>
      <c r="S34" s="3"/>
      <c r="T34" s="3"/>
      <c r="U34" s="3"/>
      <c r="V34" s="3"/>
      <c r="W34" s="3"/>
    </row>
    <row r="35" spans="1:23" ht="15">
      <c r="A35" s="19"/>
      <c r="B35" s="19"/>
      <c r="C35" s="19"/>
      <c r="D35" s="19"/>
      <c r="E35" s="21"/>
      <c r="G35" s="4"/>
      <c r="H35" s="3"/>
      <c r="I35" s="3"/>
      <c r="J35" s="6"/>
      <c r="K35" s="6"/>
      <c r="S35" s="3"/>
      <c r="T35" s="3"/>
      <c r="U35" s="3"/>
      <c r="V35" s="3"/>
      <c r="W35" s="3"/>
    </row>
    <row r="36" spans="1:11" ht="15">
      <c r="A36" s="19"/>
      <c r="B36" s="19"/>
      <c r="C36" s="19"/>
      <c r="D36" s="19"/>
      <c r="E36" s="19"/>
      <c r="G36" s="4"/>
      <c r="H36" s="3"/>
      <c r="I36" s="3"/>
      <c r="J36" s="6"/>
      <c r="K36" s="6"/>
    </row>
    <row r="37" spans="1:11" ht="15.75">
      <c r="A37" s="18"/>
      <c r="B37" s="18"/>
      <c r="C37" s="19"/>
      <c r="D37" s="19"/>
      <c r="E37" s="20" t="s">
        <v>48</v>
      </c>
      <c r="G37" s="4"/>
      <c r="H37" s="3"/>
      <c r="I37" s="3"/>
      <c r="J37" s="6"/>
      <c r="K37" s="6"/>
    </row>
    <row r="38" spans="1:11" ht="16.5" thickBot="1">
      <c r="A38" s="19"/>
      <c r="B38" s="18" t="s">
        <v>4</v>
      </c>
      <c r="C38" s="19"/>
      <c r="D38" s="19"/>
      <c r="E38" s="18">
        <v>1102</v>
      </c>
      <c r="G38" s="4"/>
      <c r="H38" s="3"/>
      <c r="I38" s="3"/>
      <c r="J38" s="6"/>
      <c r="K38" s="6"/>
    </row>
    <row r="39" spans="1:11" ht="17.25" thickBot="1" thickTop="1">
      <c r="A39" s="43" t="s">
        <v>47</v>
      </c>
      <c r="B39" s="43" t="s">
        <v>1</v>
      </c>
      <c r="C39" s="43" t="s">
        <v>48</v>
      </c>
      <c r="D39" s="43" t="s">
        <v>41</v>
      </c>
      <c r="E39" s="43" t="s">
        <v>42</v>
      </c>
      <c r="G39" s="4"/>
      <c r="H39" s="3"/>
      <c r="I39" s="3"/>
      <c r="J39" s="6"/>
      <c r="K39" s="6"/>
    </row>
    <row r="40" spans="1:11" ht="15.75" thickTop="1">
      <c r="A40" s="105">
        <v>39734</v>
      </c>
      <c r="B40" s="106" t="s">
        <v>4</v>
      </c>
      <c r="C40" s="107">
        <v>1102</v>
      </c>
      <c r="D40" s="108"/>
      <c r="E40" s="109">
        <v>1000000</v>
      </c>
      <c r="G40" s="4"/>
      <c r="H40" s="3"/>
      <c r="I40" s="3"/>
      <c r="J40" s="6"/>
      <c r="K40" s="6"/>
    </row>
    <row r="41" spans="1:11" ht="15">
      <c r="A41" s="110">
        <v>39746</v>
      </c>
      <c r="B41" s="111" t="s">
        <v>4</v>
      </c>
      <c r="C41" s="112">
        <v>1102</v>
      </c>
      <c r="D41" s="113"/>
      <c r="E41" s="114">
        <v>2000000</v>
      </c>
      <c r="G41" s="4"/>
      <c r="H41" s="3"/>
      <c r="I41" s="3"/>
      <c r="J41" s="6"/>
      <c r="K41" s="6"/>
    </row>
    <row r="42" spans="1:11" ht="15">
      <c r="A42" s="110">
        <v>39753</v>
      </c>
      <c r="B42" s="111" t="s">
        <v>4</v>
      </c>
      <c r="C42" s="112">
        <v>1102</v>
      </c>
      <c r="D42" s="113"/>
      <c r="E42" s="114">
        <v>10000000</v>
      </c>
      <c r="G42" s="4"/>
      <c r="H42" s="3"/>
      <c r="I42" s="3"/>
      <c r="J42" s="6"/>
      <c r="K42" s="6"/>
    </row>
    <row r="43" spans="1:11" ht="15.75" thickBot="1">
      <c r="A43" s="115">
        <v>39780</v>
      </c>
      <c r="B43" s="116" t="s">
        <v>4</v>
      </c>
      <c r="C43" s="117">
        <v>1102</v>
      </c>
      <c r="D43" s="118">
        <v>2000000</v>
      </c>
      <c r="E43" s="119"/>
      <c r="G43" s="4"/>
      <c r="H43" s="3"/>
      <c r="I43" s="3"/>
      <c r="J43" s="6"/>
      <c r="K43" s="6"/>
    </row>
    <row r="44" spans="1:11" ht="16.5" thickBot="1" thickTop="1">
      <c r="A44" s="384" t="s">
        <v>75</v>
      </c>
      <c r="B44" s="385"/>
      <c r="C44" s="386"/>
      <c r="D44" s="41">
        <f>SUM(D40:D43)</f>
        <v>2000000</v>
      </c>
      <c r="E44" s="41">
        <f>SUM(E40:E43)</f>
        <v>13000000</v>
      </c>
      <c r="G44" s="4"/>
      <c r="H44" s="3"/>
      <c r="I44" s="3"/>
      <c r="J44" s="6"/>
      <c r="K44" s="6"/>
    </row>
    <row r="45" spans="1:11" ht="16.5" thickTop="1">
      <c r="A45" s="19"/>
      <c r="B45" s="19"/>
      <c r="C45" s="19"/>
      <c r="D45" s="19"/>
      <c r="E45" s="42">
        <f>D44-E44</f>
        <v>-11000000</v>
      </c>
      <c r="F45" s="3"/>
      <c r="G45" s="4"/>
      <c r="H45" s="3"/>
      <c r="I45" s="3"/>
      <c r="J45" s="6"/>
      <c r="K45" s="6"/>
    </row>
    <row r="46" spans="1:11" ht="15">
      <c r="A46" s="19"/>
      <c r="B46" s="19"/>
      <c r="C46" s="19"/>
      <c r="D46" s="19"/>
      <c r="E46" s="19"/>
      <c r="F46" s="3"/>
      <c r="G46" s="4"/>
      <c r="H46" s="3"/>
      <c r="I46" s="3"/>
      <c r="J46" s="6"/>
      <c r="K46" s="6"/>
    </row>
    <row r="47" spans="1:11" ht="15.75">
      <c r="A47" s="18"/>
      <c r="B47" s="18"/>
      <c r="C47" s="19"/>
      <c r="D47" s="19"/>
      <c r="E47" s="20" t="s">
        <v>48</v>
      </c>
      <c r="F47" s="3"/>
      <c r="G47" s="4"/>
      <c r="H47" s="3"/>
      <c r="I47" s="3"/>
      <c r="J47" s="6"/>
      <c r="K47" s="6"/>
    </row>
    <row r="48" spans="1:11" ht="16.5" thickBot="1">
      <c r="A48" s="19"/>
      <c r="B48" s="18" t="s">
        <v>6</v>
      </c>
      <c r="C48" s="19"/>
      <c r="D48" s="19"/>
      <c r="E48" s="18">
        <v>1104</v>
      </c>
      <c r="F48" s="3"/>
      <c r="G48" s="7"/>
      <c r="H48" s="3"/>
      <c r="I48" s="3"/>
      <c r="J48" s="6"/>
      <c r="K48" s="6"/>
    </row>
    <row r="49" spans="1:11" ht="17.25" thickBot="1" thickTop="1">
      <c r="A49" s="43" t="s">
        <v>47</v>
      </c>
      <c r="B49" s="43" t="s">
        <v>1</v>
      </c>
      <c r="C49" s="43" t="s">
        <v>48</v>
      </c>
      <c r="D49" s="43" t="s">
        <v>41</v>
      </c>
      <c r="E49" s="43" t="s">
        <v>42</v>
      </c>
      <c r="F49" s="3"/>
      <c r="G49" s="7"/>
      <c r="H49" s="3"/>
      <c r="I49" s="3"/>
      <c r="J49" s="6"/>
      <c r="K49" s="6"/>
    </row>
    <row r="50" spans="1:11" ht="15.75" thickTop="1">
      <c r="A50" s="56" t="s">
        <v>69</v>
      </c>
      <c r="B50" s="52" t="s">
        <v>6</v>
      </c>
      <c r="C50" s="57">
        <v>1104</v>
      </c>
      <c r="D50" s="54">
        <v>2000000</v>
      </c>
      <c r="E50" s="58"/>
      <c r="F50" s="3"/>
      <c r="G50" s="7"/>
      <c r="H50" s="3"/>
      <c r="I50" s="3"/>
      <c r="J50" s="6"/>
      <c r="K50" s="6"/>
    </row>
    <row r="51" spans="1:11" ht="15.75" thickBot="1">
      <c r="A51" s="46">
        <v>39780</v>
      </c>
      <c r="B51" s="44" t="s">
        <v>6</v>
      </c>
      <c r="C51" s="47">
        <v>1104</v>
      </c>
      <c r="D51" s="45"/>
      <c r="E51" s="48">
        <v>2000000</v>
      </c>
      <c r="F51" s="3"/>
      <c r="G51" s="7"/>
      <c r="H51" s="3"/>
      <c r="I51" s="3"/>
      <c r="J51" s="6"/>
      <c r="K51" s="6"/>
    </row>
    <row r="52" spans="1:11" ht="16.5" thickBot="1" thickTop="1">
      <c r="A52" s="384" t="s">
        <v>75</v>
      </c>
      <c r="B52" s="385"/>
      <c r="C52" s="386"/>
      <c r="D52" s="41">
        <f>SUM(D50:D51)</f>
        <v>2000000</v>
      </c>
      <c r="E52" s="41">
        <f>SUM(E50:E51)</f>
        <v>2000000</v>
      </c>
      <c r="F52" s="3"/>
      <c r="G52" s="7"/>
      <c r="H52" s="3"/>
      <c r="I52" s="3"/>
      <c r="J52" s="6"/>
      <c r="K52" s="6"/>
    </row>
    <row r="53" spans="1:11" ht="15.75" thickTop="1">
      <c r="A53" s="19"/>
      <c r="B53" s="19"/>
      <c r="C53" s="19"/>
      <c r="D53" s="19"/>
      <c r="E53" s="21">
        <f>D52-E52</f>
        <v>0</v>
      </c>
      <c r="F53" s="3"/>
      <c r="G53" s="7"/>
      <c r="H53" s="3"/>
      <c r="I53" s="3"/>
      <c r="J53" s="6"/>
      <c r="K53" s="6"/>
    </row>
    <row r="54" spans="1:11" ht="15">
      <c r="A54" s="19"/>
      <c r="B54" s="19"/>
      <c r="C54" s="19"/>
      <c r="D54" s="19"/>
      <c r="E54" s="19"/>
      <c r="F54" s="3"/>
      <c r="G54" s="7"/>
      <c r="H54" s="3"/>
      <c r="I54" s="3"/>
      <c r="J54" s="6"/>
      <c r="K54" s="6"/>
    </row>
    <row r="55" spans="1:11" ht="15.75">
      <c r="A55" s="18"/>
      <c r="B55" s="18"/>
      <c r="C55" s="19"/>
      <c r="D55" s="19"/>
      <c r="E55" s="20" t="s">
        <v>48</v>
      </c>
      <c r="F55" s="3"/>
      <c r="G55" s="7"/>
      <c r="H55" s="3"/>
      <c r="I55" s="3"/>
      <c r="J55" s="6"/>
      <c r="K55" s="6"/>
    </row>
    <row r="56" spans="1:11" ht="16.5" thickBot="1">
      <c r="A56" s="19"/>
      <c r="B56" s="18" t="s">
        <v>7</v>
      </c>
      <c r="C56" s="19"/>
      <c r="D56" s="19"/>
      <c r="E56" s="18">
        <v>1106</v>
      </c>
      <c r="F56" s="3"/>
      <c r="G56" s="7"/>
      <c r="H56" s="3"/>
      <c r="I56" s="3"/>
      <c r="J56" s="6"/>
      <c r="K56" s="6"/>
    </row>
    <row r="57" spans="1:11" ht="17.25" thickBot="1" thickTop="1">
      <c r="A57" s="43" t="s">
        <v>47</v>
      </c>
      <c r="B57" s="43" t="s">
        <v>1</v>
      </c>
      <c r="C57" s="43" t="s">
        <v>48</v>
      </c>
      <c r="D57" s="43" t="s">
        <v>41</v>
      </c>
      <c r="E57" s="43" t="s">
        <v>42</v>
      </c>
      <c r="F57" s="3"/>
      <c r="G57" s="7"/>
      <c r="H57" s="3"/>
      <c r="I57" s="3"/>
      <c r="J57" s="6"/>
      <c r="K57" s="6"/>
    </row>
    <row r="58" spans="1:11" ht="15.75" thickTop="1">
      <c r="A58" s="51" t="s">
        <v>53</v>
      </c>
      <c r="B58" s="52" t="s">
        <v>7</v>
      </c>
      <c r="C58" s="53">
        <v>1106</v>
      </c>
      <c r="D58" s="54">
        <v>5000000</v>
      </c>
      <c r="E58" s="55"/>
      <c r="F58" s="3"/>
      <c r="G58" s="7"/>
      <c r="H58" s="3"/>
      <c r="I58" s="3"/>
      <c r="J58" s="6"/>
      <c r="K58" s="6"/>
    </row>
    <row r="59" spans="1:11" ht="15.75" thickBot="1">
      <c r="A59" s="49"/>
      <c r="B59" s="50"/>
      <c r="C59" s="49"/>
      <c r="D59" s="50"/>
      <c r="E59" s="49"/>
      <c r="F59" s="3"/>
      <c r="G59" s="7"/>
      <c r="H59" s="3"/>
      <c r="I59" s="3"/>
      <c r="J59" s="6"/>
      <c r="K59" s="6"/>
    </row>
    <row r="60" spans="1:11" ht="16.5" thickBot="1" thickTop="1">
      <c r="A60" s="384" t="s">
        <v>75</v>
      </c>
      <c r="B60" s="385"/>
      <c r="C60" s="386"/>
      <c r="D60" s="41">
        <f>SUM(D58:D59)</f>
        <v>5000000</v>
      </c>
      <c r="E60" s="41">
        <f>SUM(E58:E59)</f>
        <v>0</v>
      </c>
      <c r="F60" s="3"/>
      <c r="G60" s="7"/>
      <c r="H60" s="3"/>
      <c r="I60" s="3"/>
      <c r="J60" s="6"/>
      <c r="K60" s="6"/>
    </row>
    <row r="61" spans="1:11" ht="16.5" thickTop="1">
      <c r="A61" s="19"/>
      <c r="B61" s="19"/>
      <c r="C61" s="19"/>
      <c r="D61" s="19"/>
      <c r="E61" s="42">
        <f>D60-E60</f>
        <v>5000000</v>
      </c>
      <c r="F61" s="3"/>
      <c r="G61" s="7"/>
      <c r="H61" s="3"/>
      <c r="I61" s="3"/>
      <c r="J61" s="6"/>
      <c r="K61" s="6"/>
    </row>
    <row r="62" spans="6:11" ht="12.75">
      <c r="F62" s="3"/>
      <c r="G62" s="7"/>
      <c r="H62" s="3"/>
      <c r="I62" s="3"/>
      <c r="J62" s="6"/>
      <c r="K62" s="6"/>
    </row>
    <row r="63" spans="6:11" ht="12.75">
      <c r="F63" s="3"/>
      <c r="G63" s="7"/>
      <c r="H63" s="3"/>
      <c r="I63" s="3"/>
      <c r="J63" s="6"/>
      <c r="K63" s="6"/>
    </row>
    <row r="64" spans="6:11" ht="12.75">
      <c r="F64" s="3"/>
      <c r="G64" s="7"/>
      <c r="H64" s="3"/>
      <c r="I64" s="3"/>
      <c r="J64" s="6"/>
      <c r="K64" s="6"/>
    </row>
    <row r="65" spans="6:11" ht="12.75">
      <c r="F65" s="3"/>
      <c r="G65" s="7"/>
      <c r="H65" s="3"/>
      <c r="I65" s="3"/>
      <c r="J65" s="6"/>
      <c r="K65" s="6"/>
    </row>
    <row r="66" spans="6:11" ht="12.75">
      <c r="F66" s="3"/>
      <c r="G66" s="7"/>
      <c r="H66" s="3"/>
      <c r="I66" s="3"/>
      <c r="J66" s="6"/>
      <c r="K66" s="6"/>
    </row>
    <row r="67" spans="6:11" ht="12.75">
      <c r="F67" s="3"/>
      <c r="G67" s="7"/>
      <c r="H67" s="3"/>
      <c r="I67" s="3"/>
      <c r="J67" s="6"/>
      <c r="K67" s="6"/>
    </row>
    <row r="68" spans="6:11" ht="12.75">
      <c r="F68" s="3"/>
      <c r="G68" s="7"/>
      <c r="H68" s="3"/>
      <c r="I68" s="3"/>
      <c r="J68" s="6"/>
      <c r="K68" s="6"/>
    </row>
    <row r="69" spans="7:11" ht="12.75">
      <c r="G69" s="7"/>
      <c r="H69" s="3"/>
      <c r="I69" s="3"/>
      <c r="J69" s="6"/>
      <c r="K69" s="6"/>
    </row>
  </sheetData>
  <sheetProtection/>
  <mergeCells count="6">
    <mergeCell ref="A52:C52"/>
    <mergeCell ref="A60:C60"/>
    <mergeCell ref="A1:E1"/>
    <mergeCell ref="A2:E2"/>
    <mergeCell ref="A33:C33"/>
    <mergeCell ref="A44:C4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3:E78"/>
  <sheetViews>
    <sheetView zoomScalePageLayoutView="0" workbookViewId="0" topLeftCell="A1">
      <selection activeCell="I18" sqref="I18:I22"/>
    </sheetView>
  </sheetViews>
  <sheetFormatPr defaultColWidth="9.140625" defaultRowHeight="12.75"/>
  <cols>
    <col min="1" max="1" width="13.00390625" style="0" customWidth="1"/>
    <col min="2" max="2" width="17.8515625" style="0" customWidth="1"/>
    <col min="4" max="4" width="19.421875" style="0" customWidth="1"/>
    <col min="5" max="5" width="19.7109375" style="0" customWidth="1"/>
  </cols>
  <sheetData>
    <row r="3" spans="1:5" ht="15.75">
      <c r="A3" s="12"/>
      <c r="B3" s="12"/>
      <c r="C3" s="12"/>
      <c r="D3" s="12"/>
      <c r="E3" s="22" t="s">
        <v>48</v>
      </c>
    </row>
    <row r="4" spans="1:5" ht="16.5" thickBot="1">
      <c r="A4" s="12"/>
      <c r="B4" s="23" t="s">
        <v>11</v>
      </c>
      <c r="C4" s="23"/>
      <c r="D4" s="23"/>
      <c r="E4" s="23">
        <v>1204</v>
      </c>
    </row>
    <row r="5" spans="1:5" ht="17.25" thickBot="1" thickTop="1">
      <c r="A5" s="129" t="s">
        <v>47</v>
      </c>
      <c r="B5" s="129" t="s">
        <v>1</v>
      </c>
      <c r="C5" s="129" t="s">
        <v>48</v>
      </c>
      <c r="D5" s="129" t="s">
        <v>41</v>
      </c>
      <c r="E5" s="129" t="s">
        <v>42</v>
      </c>
    </row>
    <row r="6" spans="1:5" ht="15.75" thickTop="1">
      <c r="A6" s="142" t="s">
        <v>61</v>
      </c>
      <c r="B6" s="143" t="s">
        <v>11</v>
      </c>
      <c r="C6" s="144">
        <v>1204</v>
      </c>
      <c r="D6" s="145">
        <v>2000000</v>
      </c>
      <c r="E6" s="146"/>
    </row>
    <row r="7" spans="1:5" ht="15">
      <c r="A7" s="147" t="s">
        <v>65</v>
      </c>
      <c r="B7" s="148" t="s">
        <v>11</v>
      </c>
      <c r="C7" s="149">
        <v>1204</v>
      </c>
      <c r="D7" s="150">
        <v>3000000</v>
      </c>
      <c r="E7" s="151"/>
    </row>
    <row r="8" spans="1:5" ht="15.75" thickBot="1">
      <c r="A8" s="152"/>
      <c r="B8" s="153"/>
      <c r="C8" s="154"/>
      <c r="D8" s="155"/>
      <c r="E8" s="156"/>
    </row>
    <row r="9" spans="1:5" ht="17.25" thickBot="1" thickTop="1">
      <c r="A9" s="388" t="s">
        <v>75</v>
      </c>
      <c r="B9" s="389"/>
      <c r="C9" s="390"/>
      <c r="D9" s="132">
        <f>SUM(D6:D8)</f>
        <v>5000000</v>
      </c>
      <c r="E9" s="132">
        <f>SUM(E6:E7)</f>
        <v>0</v>
      </c>
    </row>
    <row r="10" spans="1:5" ht="16.5" thickTop="1">
      <c r="A10" s="24"/>
      <c r="B10" s="25"/>
      <c r="C10" s="25"/>
      <c r="D10" s="15"/>
      <c r="E10" s="131">
        <f>D9-E9</f>
        <v>5000000</v>
      </c>
    </row>
    <row r="11" spans="1:5" ht="12.75">
      <c r="A11" s="3"/>
      <c r="B11" s="3"/>
      <c r="C11" s="3"/>
      <c r="D11" s="3"/>
      <c r="E11" s="2"/>
    </row>
    <row r="12" spans="1:5" ht="12.75">
      <c r="A12" s="3"/>
      <c r="B12" s="3"/>
      <c r="C12" s="3"/>
      <c r="D12" s="3"/>
      <c r="E12" s="3"/>
    </row>
    <row r="13" spans="1:5" ht="12.75">
      <c r="A13" s="2"/>
      <c r="B13" s="2"/>
      <c r="C13" s="2"/>
      <c r="D13" s="2"/>
      <c r="E13" s="2"/>
    </row>
    <row r="14" spans="1:5" ht="12.75">
      <c r="A14" s="4"/>
      <c r="B14" s="3"/>
      <c r="C14" s="3"/>
      <c r="D14" s="6"/>
      <c r="E14" s="6"/>
    </row>
    <row r="15" spans="1:5" ht="12.75">
      <c r="A15" s="4"/>
      <c r="B15" s="3"/>
      <c r="C15" s="3"/>
      <c r="D15" s="6"/>
      <c r="E15" s="6"/>
    </row>
    <row r="16" spans="1:5" ht="12.75">
      <c r="A16" s="4"/>
      <c r="B16" s="3"/>
      <c r="C16" s="3"/>
      <c r="D16" s="6"/>
      <c r="E16" s="6"/>
    </row>
    <row r="17" spans="1:5" ht="12.75">
      <c r="A17" s="4"/>
      <c r="B17" s="3"/>
      <c r="C17" s="3"/>
      <c r="D17" s="6"/>
      <c r="E17" s="6"/>
    </row>
    <row r="18" spans="1:5" ht="12.75">
      <c r="A18" s="4"/>
      <c r="B18" s="3"/>
      <c r="C18" s="3"/>
      <c r="D18" s="6"/>
      <c r="E18" s="6"/>
    </row>
    <row r="19" spans="1:5" ht="12.75">
      <c r="A19" s="4"/>
      <c r="B19" s="3"/>
      <c r="C19" s="3"/>
      <c r="D19" s="6"/>
      <c r="E19" s="6"/>
    </row>
    <row r="20" spans="1:5" ht="12.75">
      <c r="A20" s="4"/>
      <c r="B20" s="3"/>
      <c r="C20" s="3"/>
      <c r="D20" s="6"/>
      <c r="E20" s="6"/>
    </row>
    <row r="21" spans="1:5" ht="12.75">
      <c r="A21" s="4"/>
      <c r="B21" s="3"/>
      <c r="C21" s="3"/>
      <c r="D21" s="6"/>
      <c r="E21" s="6"/>
    </row>
    <row r="22" spans="1:5" ht="12.75">
      <c r="A22" s="4"/>
      <c r="B22" s="3"/>
      <c r="C22" s="3"/>
      <c r="D22" s="6"/>
      <c r="E22" s="6"/>
    </row>
    <row r="23" spans="1:5" ht="12.75">
      <c r="A23" s="4"/>
      <c r="B23" s="3"/>
      <c r="C23" s="3"/>
      <c r="D23" s="6"/>
      <c r="E23" s="6"/>
    </row>
    <row r="24" spans="1:5" ht="12.75">
      <c r="A24" s="4"/>
      <c r="B24" s="3"/>
      <c r="C24" s="3"/>
      <c r="D24" s="6"/>
      <c r="E24" s="6"/>
    </row>
    <row r="25" spans="1:5" ht="12.75">
      <c r="A25" s="4"/>
      <c r="B25" s="3"/>
      <c r="C25" s="3"/>
      <c r="D25" s="6"/>
      <c r="E25" s="6"/>
    </row>
    <row r="26" spans="1:5" ht="12.75">
      <c r="A26" s="4"/>
      <c r="B26" s="3"/>
      <c r="C26" s="3"/>
      <c r="D26" s="6"/>
      <c r="E26" s="6"/>
    </row>
    <row r="27" spans="1:5" ht="12.75">
      <c r="A27" s="4"/>
      <c r="B27" s="3"/>
      <c r="C27" s="3"/>
      <c r="D27" s="6"/>
      <c r="E27" s="6"/>
    </row>
    <row r="28" spans="1:5" ht="12.75">
      <c r="A28" s="4"/>
      <c r="B28" s="3"/>
      <c r="C28" s="3"/>
      <c r="D28" s="6"/>
      <c r="E28" s="6"/>
    </row>
    <row r="29" spans="1:5" ht="12.75">
      <c r="A29" s="4"/>
      <c r="B29" s="3"/>
      <c r="C29" s="3"/>
      <c r="D29" s="6"/>
      <c r="E29" s="6"/>
    </row>
    <row r="30" spans="1:5" ht="12.75">
      <c r="A30" s="4"/>
      <c r="B30" s="3"/>
      <c r="C30" s="3"/>
      <c r="D30" s="6"/>
      <c r="E30" s="6"/>
    </row>
    <row r="31" spans="1:5" ht="12.75">
      <c r="A31" s="4"/>
      <c r="B31" s="3"/>
      <c r="C31" s="3"/>
      <c r="D31" s="6"/>
      <c r="E31" s="6"/>
    </row>
    <row r="32" spans="1:5" ht="12.75">
      <c r="A32" s="4"/>
      <c r="B32" s="3"/>
      <c r="C32" s="3"/>
      <c r="D32" s="6"/>
      <c r="E32" s="6"/>
    </row>
    <row r="33" spans="1:5" ht="12.75">
      <c r="A33" s="4"/>
      <c r="B33" s="3"/>
      <c r="C33" s="3"/>
      <c r="D33" s="6"/>
      <c r="E33" s="6"/>
    </row>
    <row r="34" spans="1:5" ht="12.75">
      <c r="A34" s="4"/>
      <c r="B34" s="3"/>
      <c r="C34" s="3"/>
      <c r="D34" s="6"/>
      <c r="E34" s="6"/>
    </row>
    <row r="35" spans="1:5" ht="12.75">
      <c r="A35" s="4"/>
      <c r="B35" s="3"/>
      <c r="C35" s="3"/>
      <c r="D35" s="6"/>
      <c r="E35" s="6"/>
    </row>
    <row r="36" spans="1:5" ht="12.75">
      <c r="A36" s="4"/>
      <c r="B36" s="3"/>
      <c r="C36" s="3"/>
      <c r="D36" s="6"/>
      <c r="E36" s="6"/>
    </row>
    <row r="37" spans="1:5" ht="12.75">
      <c r="A37" s="4"/>
      <c r="B37" s="3"/>
      <c r="C37" s="3"/>
      <c r="D37" s="6"/>
      <c r="E37" s="6"/>
    </row>
    <row r="38" spans="1:5" ht="12.75">
      <c r="A38" s="4"/>
      <c r="B38" s="3"/>
      <c r="C38" s="3"/>
      <c r="D38" s="6"/>
      <c r="E38" s="6"/>
    </row>
    <row r="39" spans="1:5" ht="12.75">
      <c r="A39" s="4"/>
      <c r="B39" s="3"/>
      <c r="C39" s="3"/>
      <c r="D39" s="6"/>
      <c r="E39" s="6"/>
    </row>
    <row r="40" spans="1:5" ht="12.75">
      <c r="A40" s="4"/>
      <c r="B40" s="3"/>
      <c r="C40" s="3"/>
      <c r="D40" s="6"/>
      <c r="E40" s="6"/>
    </row>
    <row r="41" spans="1:5" ht="12.75">
      <c r="A41" s="4"/>
      <c r="B41" s="3"/>
      <c r="C41" s="3"/>
      <c r="D41" s="6"/>
      <c r="E41" s="6"/>
    </row>
    <row r="42" spans="1:5" ht="12.75">
      <c r="A42" s="4"/>
      <c r="B42" s="3"/>
      <c r="C42" s="3"/>
      <c r="D42" s="6"/>
      <c r="E42" s="6"/>
    </row>
    <row r="43" spans="1:5" ht="12.75">
      <c r="A43" s="4"/>
      <c r="B43" s="3"/>
      <c r="C43" s="3"/>
      <c r="D43" s="6"/>
      <c r="E43" s="6"/>
    </row>
    <row r="44" spans="1:5" ht="12.75">
      <c r="A44" s="4"/>
      <c r="B44" s="3"/>
      <c r="C44" s="3"/>
      <c r="D44" s="6"/>
      <c r="E44" s="6"/>
    </row>
    <row r="45" spans="1:5" ht="12.75">
      <c r="A45" s="7"/>
      <c r="B45" s="3"/>
      <c r="C45" s="3"/>
      <c r="D45" s="6"/>
      <c r="E45" s="6"/>
    </row>
    <row r="46" spans="1:5" ht="12.75">
      <c r="A46" s="7"/>
      <c r="B46" s="3"/>
      <c r="C46" s="3"/>
      <c r="D46" s="6"/>
      <c r="E46" s="6"/>
    </row>
    <row r="47" spans="1:5" ht="12.75">
      <c r="A47" s="7"/>
      <c r="B47" s="3"/>
      <c r="C47" s="3"/>
      <c r="D47" s="6"/>
      <c r="E47" s="6"/>
    </row>
    <row r="48" spans="1:5" ht="12.75">
      <c r="A48" s="7"/>
      <c r="B48" s="3"/>
      <c r="C48" s="3"/>
      <c r="D48" s="6"/>
      <c r="E48" s="6"/>
    </row>
    <row r="49" spans="1:5" ht="12.75">
      <c r="A49" s="7"/>
      <c r="B49" s="3"/>
      <c r="C49" s="3"/>
      <c r="D49" s="6"/>
      <c r="E49" s="6"/>
    </row>
    <row r="50" spans="1:5" ht="12.75">
      <c r="A50" s="7"/>
      <c r="B50" s="3"/>
      <c r="C50" s="3"/>
      <c r="D50" s="6"/>
      <c r="E50" s="6"/>
    </row>
    <row r="51" spans="1:5" ht="12.75">
      <c r="A51" s="7"/>
      <c r="B51" s="3"/>
      <c r="C51" s="3"/>
      <c r="D51" s="6"/>
      <c r="E51" s="6"/>
    </row>
    <row r="52" spans="1:5" ht="12.75">
      <c r="A52" s="7"/>
      <c r="B52" s="3"/>
      <c r="C52" s="3"/>
      <c r="D52" s="6"/>
      <c r="E52" s="6"/>
    </row>
    <row r="53" spans="1:5" ht="12.75">
      <c r="A53" s="7"/>
      <c r="B53" s="3"/>
      <c r="C53" s="3"/>
      <c r="D53" s="6"/>
      <c r="E53" s="6"/>
    </row>
    <row r="54" spans="1:5" ht="12.75">
      <c r="A54" s="7"/>
      <c r="B54" s="3"/>
      <c r="C54" s="3"/>
      <c r="D54" s="6"/>
      <c r="E54" s="6"/>
    </row>
    <row r="55" spans="1:5" ht="12.75">
      <c r="A55" s="7"/>
      <c r="B55" s="3"/>
      <c r="C55" s="3"/>
      <c r="D55" s="6"/>
      <c r="E55" s="6"/>
    </row>
    <row r="56" spans="1:5" ht="12.75">
      <c r="A56" s="7"/>
      <c r="B56" s="3"/>
      <c r="C56" s="3"/>
      <c r="D56" s="6"/>
      <c r="E56" s="6"/>
    </row>
    <row r="57" spans="1:5" ht="12.75">
      <c r="A57" s="7"/>
      <c r="B57" s="3"/>
      <c r="C57" s="3"/>
      <c r="D57" s="6"/>
      <c r="E57" s="6"/>
    </row>
    <row r="58" spans="1:5" ht="12.75">
      <c r="A58" s="7"/>
      <c r="B58" s="3"/>
      <c r="C58" s="3"/>
      <c r="D58" s="6"/>
      <c r="E58" s="6"/>
    </row>
    <row r="59" spans="1:5" ht="12.75">
      <c r="A59" s="7"/>
      <c r="B59" s="3"/>
      <c r="C59" s="3"/>
      <c r="D59" s="6"/>
      <c r="E59" s="6"/>
    </row>
    <row r="60" spans="1:5" ht="12.75">
      <c r="A60" s="7"/>
      <c r="B60" s="3"/>
      <c r="C60" s="3"/>
      <c r="D60" s="6"/>
      <c r="E60" s="6"/>
    </row>
    <row r="61" spans="1:5" ht="12.75">
      <c r="A61" s="7"/>
      <c r="B61" s="3"/>
      <c r="C61" s="3"/>
      <c r="D61" s="6"/>
      <c r="E61" s="6"/>
    </row>
    <row r="62" spans="1:5" ht="12.75">
      <c r="A62" s="7"/>
      <c r="B62" s="3"/>
      <c r="C62" s="3"/>
      <c r="D62" s="6"/>
      <c r="E62" s="6"/>
    </row>
    <row r="63" spans="1:5" ht="12.75">
      <c r="A63" s="7"/>
      <c r="B63" s="3"/>
      <c r="C63" s="3"/>
      <c r="D63" s="6"/>
      <c r="E63" s="6"/>
    </row>
    <row r="64" spans="1:5" ht="12.75">
      <c r="A64" s="7"/>
      <c r="B64" s="3"/>
      <c r="C64" s="3"/>
      <c r="D64" s="6"/>
      <c r="E64" s="6"/>
    </row>
    <row r="65" spans="1:5" ht="12.75">
      <c r="A65" s="7"/>
      <c r="B65" s="3"/>
      <c r="C65" s="3"/>
      <c r="D65" s="6"/>
      <c r="E65" s="6"/>
    </row>
    <row r="66" spans="1:5" ht="12.75">
      <c r="A66" s="7"/>
      <c r="B66" s="3"/>
      <c r="C66" s="3"/>
      <c r="D66" s="6"/>
      <c r="E66" s="6"/>
    </row>
    <row r="67" spans="1:5" ht="12.75">
      <c r="A67" s="3"/>
      <c r="B67" s="3"/>
      <c r="C67" s="3"/>
      <c r="D67" s="3"/>
      <c r="E67" s="3"/>
    </row>
    <row r="68" spans="1:5" ht="12.75">
      <c r="A68" s="3"/>
      <c r="B68" s="3"/>
      <c r="C68" s="3"/>
      <c r="D68" s="3"/>
      <c r="E68" s="3"/>
    </row>
    <row r="69" spans="1:5" ht="12.75">
      <c r="A69" s="3"/>
      <c r="B69" s="3"/>
      <c r="C69" s="3"/>
      <c r="D69" s="3"/>
      <c r="E69" s="3"/>
    </row>
    <row r="70" spans="1:5" ht="12.75">
      <c r="A70" s="3"/>
      <c r="B70" s="3"/>
      <c r="C70" s="3"/>
      <c r="D70" s="3"/>
      <c r="E70" s="3"/>
    </row>
    <row r="71" spans="1:5" ht="12.75">
      <c r="A71" s="3"/>
      <c r="B71" s="3"/>
      <c r="C71" s="3"/>
      <c r="D71" s="3"/>
      <c r="E71" s="3"/>
    </row>
    <row r="72" spans="1:5" ht="12.75">
      <c r="A72" s="3"/>
      <c r="B72" s="3"/>
      <c r="C72" s="3"/>
      <c r="D72" s="3"/>
      <c r="E72" s="3"/>
    </row>
    <row r="73" spans="1:5" ht="12.75">
      <c r="A73" s="3"/>
      <c r="B73" s="3"/>
      <c r="C73" s="3"/>
      <c r="D73" s="3"/>
      <c r="E73" s="3"/>
    </row>
    <row r="74" spans="1:5" ht="12.75">
      <c r="A74" s="3"/>
      <c r="B74" s="3"/>
      <c r="C74" s="3"/>
      <c r="D74" s="3"/>
      <c r="E74" s="3"/>
    </row>
    <row r="75" spans="1:5" ht="12.75">
      <c r="A75" s="3"/>
      <c r="B75" s="3"/>
      <c r="C75" s="3"/>
      <c r="D75" s="3"/>
      <c r="E75" s="3"/>
    </row>
    <row r="76" spans="1:5" ht="12.75">
      <c r="A76" s="3"/>
      <c r="B76" s="3"/>
      <c r="C76" s="3"/>
      <c r="D76" s="3"/>
      <c r="E76" s="3"/>
    </row>
    <row r="77" spans="1:5" ht="12.75">
      <c r="A77" s="3"/>
      <c r="B77" s="3"/>
      <c r="C77" s="3"/>
      <c r="D77" s="3"/>
      <c r="E77" s="3"/>
    </row>
    <row r="78" spans="1:5" ht="12.75">
      <c r="A78" s="3"/>
      <c r="B78" s="3"/>
      <c r="C78" s="3"/>
      <c r="D78" s="3"/>
      <c r="E78" s="3"/>
    </row>
  </sheetData>
  <sheetProtection/>
  <mergeCells count="1">
    <mergeCell ref="A9:C9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C3:G11"/>
  <sheetViews>
    <sheetView zoomScalePageLayoutView="0" workbookViewId="0" topLeftCell="C4">
      <selection activeCell="G11" sqref="G11"/>
    </sheetView>
  </sheetViews>
  <sheetFormatPr defaultColWidth="9.140625" defaultRowHeight="12.75"/>
  <cols>
    <col min="3" max="3" width="11.421875" style="0" customWidth="1"/>
    <col min="4" max="4" width="15.7109375" style="0" customWidth="1"/>
    <col min="6" max="6" width="21.00390625" style="0" customWidth="1"/>
    <col min="7" max="7" width="20.421875" style="0" customWidth="1"/>
  </cols>
  <sheetData>
    <row r="3" spans="3:7" ht="15.75">
      <c r="C3" s="12"/>
      <c r="D3" s="12"/>
      <c r="E3" s="12"/>
      <c r="F3" s="12"/>
      <c r="G3" s="22" t="s">
        <v>48</v>
      </c>
    </row>
    <row r="4" spans="3:7" ht="16.5" thickBot="1">
      <c r="C4" s="12"/>
      <c r="D4" s="23" t="s">
        <v>20</v>
      </c>
      <c r="E4" s="23"/>
      <c r="F4" s="23"/>
      <c r="G4" s="23">
        <v>3102</v>
      </c>
    </row>
    <row r="5" spans="3:7" ht="17.25" thickBot="1" thickTop="1">
      <c r="C5" s="129" t="s">
        <v>47</v>
      </c>
      <c r="D5" s="157" t="s">
        <v>1</v>
      </c>
      <c r="E5" s="129" t="s">
        <v>48</v>
      </c>
      <c r="F5" s="129" t="s">
        <v>41</v>
      </c>
      <c r="G5" s="129" t="s">
        <v>42</v>
      </c>
    </row>
    <row r="6" spans="3:7" ht="15.75" thickTop="1">
      <c r="C6" s="160" t="s">
        <v>67</v>
      </c>
      <c r="D6" s="161" t="s">
        <v>20</v>
      </c>
      <c r="E6" s="162">
        <v>3102</v>
      </c>
      <c r="F6" s="163">
        <v>2000000</v>
      </c>
      <c r="G6" s="164"/>
    </row>
    <row r="7" spans="3:7" ht="15">
      <c r="C7" s="165"/>
      <c r="D7" s="166"/>
      <c r="E7" s="165"/>
      <c r="F7" s="166"/>
      <c r="G7" s="165"/>
    </row>
    <row r="8" spans="3:7" ht="15.75" thickBot="1">
      <c r="C8" s="167"/>
      <c r="D8" s="168"/>
      <c r="E8" s="167"/>
      <c r="F8" s="168"/>
      <c r="G8" s="167"/>
    </row>
    <row r="9" spans="3:7" ht="16.5" thickBot="1" thickTop="1">
      <c r="C9" s="159" t="s">
        <v>75</v>
      </c>
      <c r="D9" s="158"/>
      <c r="E9" s="158"/>
      <c r="F9" s="130">
        <f>SUM(F6:F8)</f>
        <v>2000000</v>
      </c>
      <c r="G9" s="130">
        <f>SUM(G6:G8)</f>
        <v>0</v>
      </c>
    </row>
    <row r="10" spans="3:6" ht="15.75" thickTop="1">
      <c r="C10" s="12"/>
      <c r="D10" s="12"/>
      <c r="E10" s="12"/>
      <c r="F10" s="26">
        <f>F9-G9</f>
        <v>2000000</v>
      </c>
    </row>
    <row r="11" spans="3:7" ht="15">
      <c r="C11" s="12"/>
      <c r="D11" s="12"/>
      <c r="E11" s="12"/>
      <c r="F11" s="12"/>
      <c r="G11" s="12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C3:G10"/>
  <sheetViews>
    <sheetView zoomScalePageLayoutView="0" workbookViewId="0" topLeftCell="C1">
      <selection activeCell="G11" sqref="G11"/>
    </sheetView>
  </sheetViews>
  <sheetFormatPr defaultColWidth="9.140625" defaultRowHeight="12.75"/>
  <cols>
    <col min="3" max="3" width="12.140625" style="0" customWidth="1"/>
    <col min="4" max="4" width="17.8515625" style="0" customWidth="1"/>
    <col min="6" max="6" width="19.28125" style="0" customWidth="1"/>
    <col min="7" max="7" width="21.57421875" style="0" customWidth="1"/>
  </cols>
  <sheetData>
    <row r="3" spans="3:7" ht="15.75">
      <c r="C3" s="12"/>
      <c r="D3" s="12"/>
      <c r="E3" s="12"/>
      <c r="F3" s="12"/>
      <c r="G3" s="22" t="s">
        <v>48</v>
      </c>
    </row>
    <row r="4" spans="3:7" ht="16.5" thickBot="1">
      <c r="C4" s="12"/>
      <c r="D4" s="23" t="s">
        <v>72</v>
      </c>
      <c r="E4" s="23"/>
      <c r="F4" s="23"/>
      <c r="G4" s="23">
        <v>2101</v>
      </c>
    </row>
    <row r="5" spans="3:7" ht="17.25" thickBot="1" thickTop="1">
      <c r="C5" s="129" t="s">
        <v>47</v>
      </c>
      <c r="D5" s="129" t="s">
        <v>1</v>
      </c>
      <c r="E5" s="129" t="s">
        <v>48</v>
      </c>
      <c r="F5" s="129" t="s">
        <v>41</v>
      </c>
      <c r="G5" s="129" t="s">
        <v>42</v>
      </c>
    </row>
    <row r="6" spans="3:7" ht="15.75" thickTop="1">
      <c r="C6" s="133"/>
      <c r="D6" s="134" t="s">
        <v>15</v>
      </c>
      <c r="E6" s="135">
        <v>2101</v>
      </c>
      <c r="F6" s="136"/>
      <c r="G6" s="137">
        <v>2000000</v>
      </c>
    </row>
    <row r="7" spans="3:7" ht="15">
      <c r="C7" s="138"/>
      <c r="D7" s="139"/>
      <c r="E7" s="138"/>
      <c r="F7" s="139"/>
      <c r="G7" s="138"/>
    </row>
    <row r="8" spans="3:7" ht="15.75" thickBot="1">
      <c r="C8" s="140"/>
      <c r="D8" s="141"/>
      <c r="E8" s="140"/>
      <c r="F8" s="141"/>
      <c r="G8" s="140"/>
    </row>
    <row r="9" spans="3:7" ht="17.25" thickBot="1" thickTop="1">
      <c r="C9" s="391" t="s">
        <v>75</v>
      </c>
      <c r="D9" s="392"/>
      <c r="E9" s="393"/>
      <c r="F9" s="132">
        <f>SUM(F6:F8)</f>
        <v>0</v>
      </c>
      <c r="G9" s="132">
        <f>SUM(G6:G8)</f>
        <v>2000000</v>
      </c>
    </row>
    <row r="10" spans="3:7" ht="16.5" thickTop="1">
      <c r="C10" s="12"/>
      <c r="D10" s="12"/>
      <c r="E10" s="12"/>
      <c r="F10" s="12"/>
      <c r="G10" s="42">
        <f>G9-F9</f>
        <v>2000000</v>
      </c>
    </row>
  </sheetData>
  <sheetProtection/>
  <mergeCells count="1">
    <mergeCell ref="C9:E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3:E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8515625" style="0" customWidth="1"/>
    <col min="2" max="2" width="28.00390625" style="0" customWidth="1"/>
    <col min="4" max="4" width="19.421875" style="0" customWidth="1"/>
    <col min="5" max="5" width="22.421875" style="0" customWidth="1"/>
  </cols>
  <sheetData>
    <row r="3" spans="1:5" ht="15.75">
      <c r="A3" s="12"/>
      <c r="B3" s="12"/>
      <c r="C3" s="12"/>
      <c r="D3" s="12"/>
      <c r="E3" s="22" t="s">
        <v>48</v>
      </c>
    </row>
    <row r="4" spans="1:5" ht="16.5" thickBot="1">
      <c r="A4" s="12"/>
      <c r="B4" s="23" t="s">
        <v>21</v>
      </c>
      <c r="C4" s="23"/>
      <c r="D4" s="23"/>
      <c r="E4" s="23">
        <v>4101</v>
      </c>
    </row>
    <row r="5" spans="1:5" ht="17.25" thickBot="1" thickTop="1">
      <c r="A5" s="157" t="s">
        <v>47</v>
      </c>
      <c r="B5" s="129" t="s">
        <v>1</v>
      </c>
      <c r="C5" s="129" t="s">
        <v>48</v>
      </c>
      <c r="D5" s="129" t="s">
        <v>41</v>
      </c>
      <c r="E5" s="129" t="s">
        <v>42</v>
      </c>
    </row>
    <row r="6" spans="1:5" ht="15.75" thickTop="1">
      <c r="A6" s="169"/>
      <c r="B6" s="170" t="s">
        <v>21</v>
      </c>
      <c r="C6" s="171">
        <v>4101</v>
      </c>
      <c r="D6" s="172"/>
      <c r="E6" s="173">
        <v>2200000</v>
      </c>
    </row>
    <row r="7" spans="1:5" ht="15">
      <c r="A7" s="174"/>
      <c r="B7" s="175" t="s">
        <v>21</v>
      </c>
      <c r="C7" s="176">
        <v>4101</v>
      </c>
      <c r="D7" s="177"/>
      <c r="E7" s="178">
        <v>5000000</v>
      </c>
    </row>
    <row r="8" spans="1:5" ht="15">
      <c r="A8" s="174"/>
      <c r="B8" s="175" t="s">
        <v>21</v>
      </c>
      <c r="C8" s="176">
        <v>4101</v>
      </c>
      <c r="D8" s="177"/>
      <c r="E8" s="178">
        <v>7000000</v>
      </c>
    </row>
    <row r="9" spans="1:5" ht="15">
      <c r="A9" s="174"/>
      <c r="B9" s="175" t="s">
        <v>21</v>
      </c>
      <c r="C9" s="176">
        <v>4101</v>
      </c>
      <c r="D9" s="177"/>
      <c r="E9" s="178">
        <v>8500000</v>
      </c>
    </row>
    <row r="10" spans="1:5" ht="15">
      <c r="A10" s="174"/>
      <c r="B10" s="175" t="s">
        <v>21</v>
      </c>
      <c r="C10" s="176">
        <v>4101</v>
      </c>
      <c r="D10" s="177"/>
      <c r="E10" s="178">
        <v>7000000</v>
      </c>
    </row>
    <row r="11" spans="1:5" ht="15">
      <c r="A11" s="179"/>
      <c r="B11" s="175" t="s">
        <v>21</v>
      </c>
      <c r="C11" s="176">
        <v>4101</v>
      </c>
      <c r="D11" s="177"/>
      <c r="E11" s="178">
        <v>6000000</v>
      </c>
    </row>
    <row r="12" spans="1:5" ht="15.75" thickBot="1">
      <c r="A12" s="180"/>
      <c r="B12" s="181" t="s">
        <v>21</v>
      </c>
      <c r="C12" s="182">
        <v>4101</v>
      </c>
      <c r="D12" s="183"/>
      <c r="E12" s="184">
        <v>4000000</v>
      </c>
    </row>
    <row r="13" spans="1:5" ht="16.5" thickBot="1" thickTop="1">
      <c r="A13" s="394" t="s">
        <v>75</v>
      </c>
      <c r="B13" s="395"/>
      <c r="C13" s="396"/>
      <c r="D13" s="130">
        <f>SUM(D6:D12)</f>
        <v>0</v>
      </c>
      <c r="E13" s="130">
        <f>SUM(E6:E12)</f>
        <v>39700000</v>
      </c>
    </row>
    <row r="14" ht="13.5" thickTop="1">
      <c r="E14" s="9"/>
    </row>
  </sheetData>
  <sheetProtection/>
  <mergeCells count="1">
    <mergeCell ref="A13:C1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0"/>
  </sheetPr>
  <dimension ref="A3:E59"/>
  <sheetViews>
    <sheetView zoomScalePageLayoutView="0" workbookViewId="0" topLeftCell="A36">
      <selection activeCell="D9" sqref="D9"/>
    </sheetView>
  </sheetViews>
  <sheetFormatPr defaultColWidth="9.140625" defaultRowHeight="12.75"/>
  <cols>
    <col min="1" max="1" width="12.7109375" style="0" customWidth="1"/>
    <col min="2" max="2" width="26.7109375" style="0" customWidth="1"/>
    <col min="4" max="4" width="22.140625" style="0" customWidth="1"/>
    <col min="5" max="5" width="21.28125" style="0" customWidth="1"/>
  </cols>
  <sheetData>
    <row r="3" spans="1:5" ht="15.75">
      <c r="A3" s="12"/>
      <c r="B3" s="12"/>
      <c r="C3" s="12"/>
      <c r="D3" s="12"/>
      <c r="E3" s="22" t="s">
        <v>48</v>
      </c>
    </row>
    <row r="4" spans="1:5" ht="16.5" thickBot="1">
      <c r="A4" s="12"/>
      <c r="B4" s="23" t="s">
        <v>73</v>
      </c>
      <c r="C4" s="23"/>
      <c r="D4" s="23"/>
      <c r="E4" s="23">
        <v>5101</v>
      </c>
    </row>
    <row r="5" spans="1:5" ht="17.25" thickBot="1" thickTop="1">
      <c r="A5" s="128" t="s">
        <v>47</v>
      </c>
      <c r="B5" s="128" t="s">
        <v>1</v>
      </c>
      <c r="C5" s="128" t="s">
        <v>48</v>
      </c>
      <c r="D5" s="128" t="s">
        <v>41</v>
      </c>
      <c r="E5" s="128" t="s">
        <v>42</v>
      </c>
    </row>
    <row r="6" spans="1:5" ht="15.75" thickTop="1">
      <c r="A6" s="185" t="s">
        <v>62</v>
      </c>
      <c r="B6" s="186" t="s">
        <v>22</v>
      </c>
      <c r="C6" s="187">
        <v>5101</v>
      </c>
      <c r="D6" s="188">
        <v>8750000</v>
      </c>
      <c r="E6" s="189"/>
    </row>
    <row r="7" spans="1:5" ht="15">
      <c r="A7" s="190">
        <v>39753</v>
      </c>
      <c r="B7" s="191" t="s">
        <v>22</v>
      </c>
      <c r="C7" s="192">
        <v>5101</v>
      </c>
      <c r="D7" s="193">
        <v>10000000</v>
      </c>
      <c r="E7" s="194"/>
    </row>
    <row r="8" spans="1:5" ht="15.75" thickBot="1">
      <c r="A8" s="195" t="s">
        <v>51</v>
      </c>
      <c r="B8" s="196" t="s">
        <v>22</v>
      </c>
      <c r="C8" s="197">
        <v>5101</v>
      </c>
      <c r="D8" s="198">
        <v>12000000</v>
      </c>
      <c r="E8" s="199"/>
    </row>
    <row r="9" spans="1:5" ht="17.25" thickBot="1" thickTop="1">
      <c r="A9" s="397" t="s">
        <v>75</v>
      </c>
      <c r="B9" s="398"/>
      <c r="C9" s="399"/>
      <c r="D9" s="210">
        <f>SUM(D6:D8)</f>
        <v>30750000</v>
      </c>
      <c r="E9" s="210">
        <f>SUM(E6:E8)</f>
        <v>0</v>
      </c>
    </row>
    <row r="10" spans="1:5" ht="16.5" thickTop="1">
      <c r="A10" s="18"/>
      <c r="B10" s="18"/>
      <c r="C10" s="18"/>
      <c r="D10" s="18"/>
      <c r="E10" s="42"/>
    </row>
    <row r="11" spans="1:5" ht="15">
      <c r="A11" s="12"/>
      <c r="B11" s="12"/>
      <c r="C11" s="12"/>
      <c r="D11" s="12"/>
      <c r="E11" s="12"/>
    </row>
    <row r="12" spans="1:5" ht="15.75">
      <c r="A12" s="12"/>
      <c r="B12" s="12"/>
      <c r="C12" s="12"/>
      <c r="D12" s="12"/>
      <c r="E12" s="22" t="s">
        <v>48</v>
      </c>
    </row>
    <row r="13" spans="1:5" ht="16.5" thickBot="1">
      <c r="A13" s="12"/>
      <c r="B13" s="23" t="s">
        <v>74</v>
      </c>
      <c r="C13" s="23"/>
      <c r="D13" s="23"/>
      <c r="E13" s="23">
        <v>5102</v>
      </c>
    </row>
    <row r="14" spans="1:5" ht="17.25" thickBot="1" thickTop="1">
      <c r="A14" s="128" t="s">
        <v>47</v>
      </c>
      <c r="B14" s="128" t="s">
        <v>1</v>
      </c>
      <c r="C14" s="128" t="s">
        <v>48</v>
      </c>
      <c r="D14" s="128" t="s">
        <v>41</v>
      </c>
      <c r="E14" s="128" t="s">
        <v>42</v>
      </c>
    </row>
    <row r="15" spans="1:5" ht="15.75" thickTop="1">
      <c r="A15" s="200" t="s">
        <v>64</v>
      </c>
      <c r="B15" s="201" t="s">
        <v>23</v>
      </c>
      <c r="C15" s="202">
        <v>5102</v>
      </c>
      <c r="D15" s="203">
        <v>500000</v>
      </c>
      <c r="E15" s="204"/>
    </row>
    <row r="16" spans="1:5" ht="15.75" thickBot="1">
      <c r="A16" s="205" t="s">
        <v>59</v>
      </c>
      <c r="B16" s="206" t="s">
        <v>23</v>
      </c>
      <c r="C16" s="207">
        <v>5102</v>
      </c>
      <c r="D16" s="208">
        <v>200000</v>
      </c>
      <c r="E16" s="209"/>
    </row>
    <row r="17" spans="1:5" ht="17.25" thickBot="1" thickTop="1">
      <c r="A17" s="397" t="s">
        <v>75</v>
      </c>
      <c r="B17" s="398"/>
      <c r="C17" s="399"/>
      <c r="D17" s="210">
        <f>SUM(D15:D16)</f>
        <v>700000</v>
      </c>
      <c r="E17" s="210">
        <f>SUM(E15:E16)</f>
        <v>0</v>
      </c>
    </row>
    <row r="18" spans="1:5" ht="16.5" thickTop="1">
      <c r="A18" s="12"/>
      <c r="B18" s="12"/>
      <c r="C18" s="12"/>
      <c r="D18" s="12"/>
      <c r="E18" s="42"/>
    </row>
    <row r="19" spans="1:5" ht="15">
      <c r="A19" s="12"/>
      <c r="B19" s="12"/>
      <c r="C19" s="12"/>
      <c r="D19" s="12"/>
      <c r="E19" s="12"/>
    </row>
    <row r="20" spans="1:5" ht="15.75">
      <c r="A20" s="12"/>
      <c r="B20" s="12"/>
      <c r="C20" s="12"/>
      <c r="D20" s="12"/>
      <c r="E20" s="22" t="s">
        <v>48</v>
      </c>
    </row>
    <row r="21" spans="1:5" ht="16.5" thickBot="1">
      <c r="A21" s="12"/>
      <c r="B21" s="23" t="s">
        <v>24</v>
      </c>
      <c r="C21" s="23"/>
      <c r="D21" s="23"/>
      <c r="E21" s="23">
        <v>5103</v>
      </c>
    </row>
    <row r="22" spans="1:5" ht="17.25" thickBot="1" thickTop="1">
      <c r="A22" s="128" t="s">
        <v>47</v>
      </c>
      <c r="B22" s="128" t="s">
        <v>1</v>
      </c>
      <c r="C22" s="128" t="s">
        <v>48</v>
      </c>
      <c r="D22" s="128" t="s">
        <v>41</v>
      </c>
      <c r="E22" s="128" t="s">
        <v>42</v>
      </c>
    </row>
    <row r="23" spans="1:5" ht="15.75" thickTop="1">
      <c r="A23" s="211">
        <v>39775</v>
      </c>
      <c r="B23" s="212" t="s">
        <v>24</v>
      </c>
      <c r="C23" s="213">
        <v>5103</v>
      </c>
      <c r="D23" s="214">
        <v>300000</v>
      </c>
      <c r="E23" s="215"/>
    </row>
    <row r="24" spans="1:5" ht="15.75" thickBot="1">
      <c r="A24" s="216" t="s">
        <v>56</v>
      </c>
      <c r="B24" s="217" t="s">
        <v>24</v>
      </c>
      <c r="C24" s="218">
        <v>5103</v>
      </c>
      <c r="D24" s="219">
        <v>300000</v>
      </c>
      <c r="E24" s="220"/>
    </row>
    <row r="25" spans="1:5" ht="17.25" thickBot="1" thickTop="1">
      <c r="A25" s="397" t="s">
        <v>75</v>
      </c>
      <c r="B25" s="398"/>
      <c r="C25" s="399"/>
      <c r="D25" s="210">
        <f>SUM(D23:D24)</f>
        <v>600000</v>
      </c>
      <c r="E25" s="210">
        <f>SUM(E23:E24)</f>
        <v>0</v>
      </c>
    </row>
    <row r="26" spans="1:5" ht="15.75" thickTop="1">
      <c r="A26" s="12"/>
      <c r="B26" s="12"/>
      <c r="C26" s="12"/>
      <c r="D26" s="12"/>
      <c r="E26" s="26"/>
    </row>
    <row r="27" spans="1:5" ht="15">
      <c r="A27" s="12"/>
      <c r="B27" s="12"/>
      <c r="C27" s="12"/>
      <c r="D27" s="12"/>
      <c r="E27" s="12"/>
    </row>
    <row r="28" spans="1:5" ht="15.75">
      <c r="A28" s="12"/>
      <c r="B28" s="12"/>
      <c r="C28" s="12"/>
      <c r="D28" s="12"/>
      <c r="E28" s="22" t="s">
        <v>48</v>
      </c>
    </row>
    <row r="29" spans="1:5" ht="16.5" thickBot="1">
      <c r="A29" s="12"/>
      <c r="B29" s="23" t="s">
        <v>25</v>
      </c>
      <c r="C29" s="23"/>
      <c r="D29" s="23"/>
      <c r="E29" s="23">
        <v>5104</v>
      </c>
    </row>
    <row r="30" spans="1:5" ht="17.25" thickBot="1" thickTop="1">
      <c r="A30" s="128" t="s">
        <v>47</v>
      </c>
      <c r="B30" s="128" t="s">
        <v>1</v>
      </c>
      <c r="C30" s="128" t="s">
        <v>48</v>
      </c>
      <c r="D30" s="128" t="s">
        <v>41</v>
      </c>
      <c r="E30" s="128" t="s">
        <v>42</v>
      </c>
    </row>
    <row r="31" spans="1:5" ht="15.75" thickTop="1">
      <c r="A31" s="221">
        <v>39772</v>
      </c>
      <c r="B31" s="222" t="s">
        <v>25</v>
      </c>
      <c r="C31" s="223">
        <v>5104</v>
      </c>
      <c r="D31" s="224">
        <v>200000</v>
      </c>
      <c r="E31" s="225"/>
    </row>
    <row r="32" spans="1:5" ht="15.75" thickBot="1">
      <c r="A32" s="226" t="s">
        <v>57</v>
      </c>
      <c r="B32" s="227" t="s">
        <v>25</v>
      </c>
      <c r="C32" s="228">
        <v>5104</v>
      </c>
      <c r="D32" s="229">
        <v>225000</v>
      </c>
      <c r="E32" s="230"/>
    </row>
    <row r="33" spans="1:5" ht="17.25" thickBot="1" thickTop="1">
      <c r="A33" s="397" t="s">
        <v>75</v>
      </c>
      <c r="B33" s="398"/>
      <c r="C33" s="399"/>
      <c r="D33" s="210">
        <f>SUM(D31:D32)</f>
        <v>425000</v>
      </c>
      <c r="E33" s="210">
        <f>SUM(E31:E32)</f>
        <v>0</v>
      </c>
    </row>
    <row r="34" spans="1:5" ht="15.75" thickTop="1">
      <c r="A34" s="12"/>
      <c r="B34" s="12"/>
      <c r="C34" s="12"/>
      <c r="D34" s="12"/>
      <c r="E34" s="26"/>
    </row>
    <row r="35" spans="1:5" ht="15">
      <c r="A35" s="12"/>
      <c r="B35" s="12"/>
      <c r="C35" s="12"/>
      <c r="D35" s="12"/>
      <c r="E35" s="12"/>
    </row>
    <row r="36" spans="1:5" ht="15.75">
      <c r="A36" s="12"/>
      <c r="B36" s="12"/>
      <c r="C36" s="12"/>
      <c r="D36" s="12"/>
      <c r="E36" s="22" t="s">
        <v>48</v>
      </c>
    </row>
    <row r="37" spans="1:5" ht="16.5" thickBot="1">
      <c r="A37" s="12"/>
      <c r="B37" s="23" t="s">
        <v>26</v>
      </c>
      <c r="C37" s="23"/>
      <c r="D37" s="23"/>
      <c r="E37" s="23">
        <v>5105</v>
      </c>
    </row>
    <row r="38" spans="1:5" ht="17.25" thickBot="1" thickTop="1">
      <c r="A38" s="128" t="s">
        <v>47</v>
      </c>
      <c r="B38" s="128" t="s">
        <v>1</v>
      </c>
      <c r="C38" s="128" t="s">
        <v>48</v>
      </c>
      <c r="D38" s="128" t="s">
        <v>41</v>
      </c>
      <c r="E38" s="128" t="s">
        <v>42</v>
      </c>
    </row>
    <row r="39" spans="1:5" ht="15.75" thickTop="1">
      <c r="A39" s="231">
        <v>39772</v>
      </c>
      <c r="B39" s="232" t="s">
        <v>26</v>
      </c>
      <c r="C39" s="233">
        <v>5105</v>
      </c>
      <c r="D39" s="234">
        <v>150000</v>
      </c>
      <c r="E39" s="235"/>
    </row>
    <row r="40" spans="1:5" ht="15.75" thickBot="1">
      <c r="A40" s="236" t="s">
        <v>57</v>
      </c>
      <c r="B40" s="237" t="s">
        <v>26</v>
      </c>
      <c r="C40" s="238">
        <v>5105</v>
      </c>
      <c r="D40" s="239">
        <v>120000</v>
      </c>
      <c r="E40" s="240"/>
    </row>
    <row r="41" spans="1:5" ht="17.25" thickBot="1" thickTop="1">
      <c r="A41" s="397" t="s">
        <v>75</v>
      </c>
      <c r="B41" s="398"/>
      <c r="C41" s="399"/>
      <c r="D41" s="210">
        <f>SUM(D39:D40)</f>
        <v>270000</v>
      </c>
      <c r="E41" s="210">
        <f>SUM(E39:E40)</f>
        <v>0</v>
      </c>
    </row>
    <row r="42" spans="1:5" ht="15.75" thickTop="1">
      <c r="A42" s="12"/>
      <c r="B42" s="12"/>
      <c r="C42" s="12"/>
      <c r="D42" s="12"/>
      <c r="E42" s="26"/>
    </row>
    <row r="43" spans="1:5" ht="15">
      <c r="A43" s="12"/>
      <c r="B43" s="12"/>
      <c r="C43" s="12"/>
      <c r="D43" s="12"/>
      <c r="E43" s="12"/>
    </row>
    <row r="44" spans="1:5" ht="15.75">
      <c r="A44" s="12"/>
      <c r="B44" s="12"/>
      <c r="C44" s="12"/>
      <c r="D44" s="12"/>
      <c r="E44" s="22" t="s">
        <v>48</v>
      </c>
    </row>
    <row r="45" spans="1:5" ht="16.5" thickBot="1">
      <c r="A45" s="12"/>
      <c r="B45" s="23" t="s">
        <v>27</v>
      </c>
      <c r="C45" s="23"/>
      <c r="D45" s="23"/>
      <c r="E45" s="23">
        <v>5106</v>
      </c>
    </row>
    <row r="46" spans="1:5" ht="17.25" thickBot="1" thickTop="1">
      <c r="A46" s="128" t="s">
        <v>47</v>
      </c>
      <c r="B46" s="128" t="s">
        <v>1</v>
      </c>
      <c r="C46" s="128" t="s">
        <v>48</v>
      </c>
      <c r="D46" s="128" t="s">
        <v>41</v>
      </c>
      <c r="E46" s="128" t="s">
        <v>42</v>
      </c>
    </row>
    <row r="47" spans="1:5" ht="15.75" thickTop="1">
      <c r="A47" s="241" t="s">
        <v>68</v>
      </c>
      <c r="B47" s="242" t="s">
        <v>27</v>
      </c>
      <c r="C47" s="243">
        <v>5106</v>
      </c>
      <c r="D47" s="244">
        <v>300000</v>
      </c>
      <c r="E47" s="245"/>
    </row>
    <row r="48" spans="1:5" ht="15">
      <c r="A48" s="246">
        <v>39764</v>
      </c>
      <c r="B48" s="247" t="s">
        <v>27</v>
      </c>
      <c r="C48" s="248">
        <v>5106</v>
      </c>
      <c r="D48" s="249">
        <v>350000</v>
      </c>
      <c r="E48" s="250"/>
    </row>
    <row r="49" spans="1:5" ht="15.75" thickBot="1">
      <c r="A49" s="251" t="s">
        <v>55</v>
      </c>
      <c r="B49" s="252" t="s">
        <v>27</v>
      </c>
      <c r="C49" s="253">
        <v>5106</v>
      </c>
      <c r="D49" s="254">
        <v>300000</v>
      </c>
      <c r="E49" s="255"/>
    </row>
    <row r="50" spans="1:5" ht="17.25" thickBot="1" thickTop="1">
      <c r="A50" s="397" t="s">
        <v>75</v>
      </c>
      <c r="B50" s="398"/>
      <c r="C50" s="399"/>
      <c r="D50" s="210">
        <f>SUM(D47:D49)</f>
        <v>950000</v>
      </c>
      <c r="E50" s="210">
        <f>SUM(E47:E49)</f>
        <v>0</v>
      </c>
    </row>
    <row r="51" spans="1:5" ht="15.75" thickTop="1">
      <c r="A51" s="12"/>
      <c r="B51" s="12"/>
      <c r="C51" s="12"/>
      <c r="D51" s="12"/>
      <c r="E51" s="26"/>
    </row>
    <row r="52" spans="1:5" ht="15">
      <c r="A52" s="12"/>
      <c r="B52" s="12"/>
      <c r="C52" s="12"/>
      <c r="D52" s="12"/>
      <c r="E52" s="12"/>
    </row>
    <row r="53" spans="1:5" ht="15.75">
      <c r="A53" s="12"/>
      <c r="B53" s="12"/>
      <c r="C53" s="12"/>
      <c r="D53" s="12"/>
      <c r="E53" s="22" t="s">
        <v>48</v>
      </c>
    </row>
    <row r="54" spans="1:5" ht="16.5" thickBot="1">
      <c r="A54" s="12"/>
      <c r="B54" s="23" t="s">
        <v>28</v>
      </c>
      <c r="C54" s="23"/>
      <c r="D54" s="23"/>
      <c r="E54" s="23">
        <v>5107</v>
      </c>
    </row>
    <row r="55" spans="1:5" ht="17.25" thickBot="1" thickTop="1">
      <c r="A55" s="128" t="s">
        <v>47</v>
      </c>
      <c r="B55" s="128" t="s">
        <v>1</v>
      </c>
      <c r="C55" s="128" t="s">
        <v>48</v>
      </c>
      <c r="D55" s="128" t="s">
        <v>41</v>
      </c>
      <c r="E55" s="128" t="s">
        <v>42</v>
      </c>
    </row>
    <row r="56" spans="1:5" ht="15.75" thickTop="1">
      <c r="A56" s="133">
        <v>39758</v>
      </c>
      <c r="B56" s="256" t="s">
        <v>28</v>
      </c>
      <c r="C56" s="135">
        <v>5107</v>
      </c>
      <c r="D56" s="257">
        <v>500000</v>
      </c>
      <c r="E56" s="137"/>
    </row>
    <row r="57" spans="1:5" ht="15.75" thickBot="1">
      <c r="A57" s="140"/>
      <c r="B57" s="258"/>
      <c r="C57" s="140"/>
      <c r="D57" s="258"/>
      <c r="E57" s="140"/>
    </row>
    <row r="58" spans="1:5" ht="17.25" thickBot="1" thickTop="1">
      <c r="A58" s="397" t="s">
        <v>75</v>
      </c>
      <c r="B58" s="398"/>
      <c r="C58" s="399"/>
      <c r="D58" s="210">
        <f>SUM(D56:D57)</f>
        <v>500000</v>
      </c>
      <c r="E58" s="210">
        <f>SUM(E56:E57)</f>
        <v>0</v>
      </c>
    </row>
    <row r="59" spans="1:5" ht="15.75" thickTop="1">
      <c r="A59" s="12"/>
      <c r="B59" s="12"/>
      <c r="C59" s="12"/>
      <c r="D59" s="12"/>
      <c r="E59" s="26"/>
    </row>
  </sheetData>
  <sheetProtection/>
  <mergeCells count="7">
    <mergeCell ref="A41:C41"/>
    <mergeCell ref="A50:C50"/>
    <mergeCell ref="A58:C58"/>
    <mergeCell ref="A9:C9"/>
    <mergeCell ref="A17:C17"/>
    <mergeCell ref="A25:C25"/>
    <mergeCell ref="A33:C3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2011-07-21T00:20:48Z</dcterms:created>
  <dcterms:modified xsi:type="dcterms:W3CDTF">2011-08-15T17:52:30Z</dcterms:modified>
  <cp:category/>
  <cp:version/>
  <cp:contentType/>
  <cp:contentStatus/>
</cp:coreProperties>
</file>